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05" yWindow="-105" windowWidth="19425" windowHeight="10425" tabRatio="694"/>
  </bookViews>
  <sheets>
    <sheet name="Introduction" sheetId="12" r:id="rId1"/>
    <sheet name="Summary" sheetId="1" r:id="rId2"/>
    <sheet name="Results chain" sheetId="3" r:id="rId3"/>
    <sheet name="RM Plan" sheetId="4" r:id="rId4"/>
    <sheet name="Measurements and Calculations" sheetId="14" r:id="rId5"/>
    <sheet name="Lists" sheetId="10" state="hidden" r:id="rId6"/>
  </sheets>
  <definedNames>
    <definedName name="Additionality">Lists!$J$2:$J$6</definedName>
    <definedName name="BBB">Lists!$K$2:$K$4</definedName>
    <definedName name="Challenges">Lists!$G$2:$G$18</definedName>
    <definedName name="Department">Lists!$I$2:$I$6</definedName>
    <definedName name="Drivers">Lists!$D$2:$D$9</definedName>
    <definedName name="Driverstatus">Lists!$E$2:$E$5</definedName>
    <definedName name="HML">Lists!$F$2:$F$4</definedName>
    <definedName name="Likelihood">Lists!$C$2:$C$12</definedName>
    <definedName name="Maturity">Lists!$B$2:$B$9</definedName>
    <definedName name="Onetoten">Lists!$M$2:$M$11</definedName>
    <definedName name="Progress">Lists!$A$2:$A$6</definedName>
    <definedName name="RAG">Lists!$O$2:$O$4</definedName>
    <definedName name="Relevance">Lists!$N$2:$N$5</definedName>
    <definedName name="Sustainability">Lists!$L$2:$L$5</definedName>
    <definedName name="YN">Lists!$H$2:$H$3</definedName>
  </definedNames>
  <calcPr calcId="125725"/>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23" i="14"/>
  <c r="D24" s="1"/>
  <c r="E23"/>
  <c r="E24" s="1"/>
  <c r="D22"/>
  <c r="E22"/>
  <c r="C22"/>
  <c r="C23" s="1"/>
  <c r="C24" s="1"/>
  <c r="C12"/>
  <c r="C13"/>
  <c r="C17" s="1"/>
  <c r="C14"/>
  <c r="C15"/>
  <c r="E12"/>
  <c r="E13" s="1"/>
  <c r="D12"/>
  <c r="D13" s="1"/>
  <c r="D14" s="1"/>
  <c r="D15" s="1"/>
  <c r="C18" l="1"/>
  <c r="C19" s="1"/>
  <c r="C20" s="1"/>
  <c r="C25" s="1"/>
  <c r="E17"/>
  <c r="E14"/>
  <c r="E15" s="1"/>
  <c r="D17"/>
  <c r="D18" s="1"/>
  <c r="D19" s="1"/>
  <c r="D20" s="1"/>
  <c r="D25" s="1"/>
  <c r="E18" l="1"/>
  <c r="E19" s="1"/>
  <c r="E20" s="1"/>
  <c r="E25" s="1"/>
</calcChain>
</file>

<file path=xl/sharedStrings.xml><?xml version="1.0" encoding="utf-8"?>
<sst xmlns="http://schemas.openxmlformats.org/spreadsheetml/2006/main" count="289" uniqueCount="236">
  <si>
    <t>Intervention manager:</t>
  </si>
  <si>
    <t>Relevance</t>
  </si>
  <si>
    <t>Progress</t>
  </si>
  <si>
    <t>Amber</t>
  </si>
  <si>
    <t>Maturity</t>
  </si>
  <si>
    <t>Likelihood</t>
  </si>
  <si>
    <t>Drivers</t>
  </si>
  <si>
    <t>Driverstatus</t>
  </si>
  <si>
    <t>HML</t>
  </si>
  <si>
    <t>Challenges</t>
  </si>
  <si>
    <t>YN</t>
  </si>
  <si>
    <t>Department</t>
  </si>
  <si>
    <t>Additionality</t>
  </si>
  <si>
    <t>BBB</t>
  </si>
  <si>
    <t>Sustainability</t>
  </si>
  <si>
    <t>Onetoten</t>
  </si>
  <si>
    <t>RAG</t>
  </si>
  <si>
    <t>On ice / cancelled</t>
  </si>
  <si>
    <t>Catalising ideas</t>
  </si>
  <si>
    <t>0-10%</t>
  </si>
  <si>
    <t>Increase productivity of a business unit (leading to increased profitability)</t>
  </si>
  <si>
    <t>It is still a driver that we hope to achieve</t>
  </si>
  <si>
    <t>High</t>
  </si>
  <si>
    <t>Need to access appropriate external financing  to enable further development of the project</t>
  </si>
  <si>
    <t>Yes</t>
  </si>
  <si>
    <t xml:space="preserve">Social responsibility / public affairs / community relations    </t>
  </si>
  <si>
    <t>Without BIF support the business model would not have progressed at all</t>
  </si>
  <si>
    <t>The innovative idea is better designed</t>
  </si>
  <si>
    <t>The progress of the business model would not be majorly affected</t>
  </si>
  <si>
    <t>Red</t>
  </si>
  <si>
    <t>On hold / stalled</t>
  </si>
  <si>
    <t>Concept development</t>
  </si>
  <si>
    <t xml:space="preserve">Decrease costs of a business unit (leading to increased profitability) </t>
  </si>
  <si>
    <t>Some initial gains on this driver are now being realised</t>
  </si>
  <si>
    <t>Medium</t>
  </si>
  <si>
    <t>Need to access further internal resourcing and/or financing to enable further development of the project</t>
  </si>
  <si>
    <t>No</t>
  </si>
  <si>
    <t xml:space="preserve">Operations / Procurement / Supply / Sales </t>
  </si>
  <si>
    <t>Due to BIF support, the innovative idea is better designed, or proceeding more quickly, or bigger than it would have been</t>
  </si>
  <si>
    <t>The innovative business model is proceeding more quickly</t>
  </si>
  <si>
    <t>Implementation of the business model will still carry on, but at a slower pace</t>
  </si>
  <si>
    <t>Progressing lower than expected</t>
  </si>
  <si>
    <t>Scoping / design</t>
  </si>
  <si>
    <t>Establish ‘first mover advantage’ by deveoping a new competitive advantage / differentiation from competitors</t>
  </si>
  <si>
    <t>Yes, the project is already delivering this driver</t>
  </si>
  <si>
    <t>Low</t>
  </si>
  <si>
    <t>Low projected financial return on investment in the project – not seen to be commercially viable</t>
  </si>
  <si>
    <t xml:space="preserve"> </t>
  </si>
  <si>
    <t>Central innovation / Strategy / R&amp;D</t>
  </si>
  <si>
    <t>BIF support was useful to us and made it easier to progress, although it has not resulted in specific identifiable change compared to what would have happened</t>
  </si>
  <si>
    <t>The innovative business model is bigger than it would have been</t>
  </si>
  <si>
    <t>BIF support is crucial to the next phase of implementation of the business model. It is uncertain what would happen if BIF support was interrupted</t>
  </si>
  <si>
    <t>Green</t>
  </si>
  <si>
    <t>Progressing in line with expectations</t>
  </si>
  <si>
    <t>Seeking resource for pilot</t>
  </si>
  <si>
    <t>Increase market share of your current product / business market</t>
  </si>
  <si>
    <t>We no longer think this is a core driver for the project</t>
  </si>
  <si>
    <t>Lack of identified social or development impacts</t>
  </si>
  <si>
    <t xml:space="preserve">General management   </t>
  </si>
  <si>
    <t>BIF support made no difference</t>
  </si>
  <si>
    <t xml:space="preserve">The implementation of the business model would certainly stall </t>
  </si>
  <si>
    <t>Not relevant</t>
  </si>
  <si>
    <t>Progressing faster than expected</t>
  </si>
  <si>
    <t>Piloting</t>
  </si>
  <si>
    <t>Access or create new markets for your current product / business (e.g. geographic markets, demographic markets, product markets (e.g. Fair Trade / Organic / other certification) etc</t>
  </si>
  <si>
    <t>Projected break-even point is too far in the future / will take too long to reap returns</t>
  </si>
  <si>
    <t xml:space="preserve">Other   </t>
  </si>
  <si>
    <t>BIF support had net negative results</t>
  </si>
  <si>
    <t>Seeking resource for implementation</t>
  </si>
  <si>
    <t>Increase/ guarantee security and sustainability of your supply chain</t>
  </si>
  <si>
    <t>High risk project</t>
  </si>
  <si>
    <t>Fully implemented</t>
  </si>
  <si>
    <t>Enhance brand identity / value, customer appeal</t>
  </si>
  <si>
    <t>Insufficient internal senior buy in &amp;/or concensus (please explain why)</t>
  </si>
  <si>
    <t>Scaling up</t>
  </si>
  <si>
    <t>Lower reputational risk</t>
  </si>
  <si>
    <t>Lack of market information means difficult to assess potential return on investment</t>
  </si>
  <si>
    <t>Lack of information about similar work elsewhere</t>
  </si>
  <si>
    <t>Lack of appropriate skills within the company  to further develop the project (knowledge, awareness, expertise)</t>
  </si>
  <si>
    <t>Already reached</t>
  </si>
  <si>
    <t>Need new &amp;/or different partnerships with government</t>
  </si>
  <si>
    <t>Need new &amp;/or different partnerships with others</t>
  </si>
  <si>
    <t>Not sure how to move from pilot to scale up</t>
  </si>
  <si>
    <t>Policy and regulatory environment are restrictive (please explain which are the restrictions)</t>
  </si>
  <si>
    <t>Insufficient relevant national infrastructure (e.g. roads / power supply)</t>
  </si>
  <si>
    <t>Insufficient relevant company infrastructure (e.g. offices, shops or factories)</t>
  </si>
  <si>
    <t>Lack of demand &amp;/or lack of marketing or market creation expertise</t>
  </si>
  <si>
    <t>Budget:</t>
  </si>
  <si>
    <t>Intervention Summary</t>
  </si>
  <si>
    <t>Indicators and measurement</t>
  </si>
  <si>
    <r>
      <t xml:space="preserve">BOX FROM RESULTS CHAIN </t>
    </r>
    <r>
      <rPr>
        <i/>
        <sz val="10"/>
        <rFont val="Calibri"/>
        <family val="2"/>
        <scheme val="minor"/>
      </rPr>
      <t>(Copy each step in the results chain)</t>
    </r>
  </si>
  <si>
    <t>Intervention start Date:</t>
  </si>
  <si>
    <t>Intervention end date:</t>
  </si>
  <si>
    <t>Summary Impact</t>
  </si>
  <si>
    <t>Year 1</t>
  </si>
  <si>
    <t>Year 2</t>
  </si>
  <si>
    <t>Year 3</t>
  </si>
  <si>
    <t>Total outreach</t>
  </si>
  <si>
    <t>Actuals</t>
  </si>
  <si>
    <t>Projected</t>
  </si>
  <si>
    <t>ACTUALS</t>
  </si>
  <si>
    <t xml:space="preserve">PROJECTED
</t>
  </si>
  <si>
    <t xml:space="preserve">Programmatic area: </t>
  </si>
  <si>
    <t xml:space="preserve">Intervention title: </t>
  </si>
  <si>
    <t>Additional income generated</t>
  </si>
  <si>
    <t>Additional FTEs created</t>
  </si>
  <si>
    <t>Please describe how this intervention might separately affect men and women, including both positive and negative results?</t>
  </si>
  <si>
    <t>What is the problem that this intervention is trying to address?</t>
  </si>
  <si>
    <t xml:space="preserve">How will this intervention work with these actors to address the problem discussed above? </t>
  </si>
  <si>
    <t>Who is this intervention working with to address these constraints, and what is their incentive to cooperate?</t>
  </si>
  <si>
    <t>Attribution plan</t>
  </si>
  <si>
    <t>Actor</t>
  </si>
  <si>
    <t>Method for assessing attribution</t>
  </si>
  <si>
    <t>Key assumptions underlying this intervention</t>
  </si>
  <si>
    <t>Measurement and Calculations</t>
  </si>
  <si>
    <r>
      <t xml:space="preserve">INDICATORS 
</t>
    </r>
    <r>
      <rPr>
        <i/>
        <sz val="10"/>
        <rFont val="Calibri"/>
        <family val="2"/>
        <scheme val="minor"/>
      </rPr>
      <t xml:space="preserve">(If more than one indicator per result chain box, place each indicator on a separate line.) </t>
    </r>
  </si>
  <si>
    <t>Sustainable production</t>
  </si>
  <si>
    <t>Partnership contract</t>
  </si>
  <si>
    <t>Observation</t>
  </si>
  <si>
    <t>Stitching machines procured</t>
  </si>
  <si>
    <t>Number of female workers hired</t>
  </si>
  <si>
    <t>Reason for hiring female worker</t>
  </si>
  <si>
    <t>Number of female workers who receive training</t>
  </si>
  <si>
    <t>What was taught in training?
Were the female workers comfortable with trainer?</t>
  </si>
  <si>
    <t>In-depth interview with female workers</t>
  </si>
  <si>
    <t>Number of marketing managers hired</t>
  </si>
  <si>
    <t>Job functions</t>
  </si>
  <si>
    <t>Phone call with Baggitude</t>
  </si>
  <si>
    <t>Networking opportunities in job fare</t>
  </si>
  <si>
    <t>Phone call with Baggitude marketing managers</t>
  </si>
  <si>
    <t>Are stitching machines installed and ready to operate?</t>
  </si>
  <si>
    <t xml:space="preserve">Number of  exporters contacted </t>
  </si>
  <si>
    <t>How the exporters were targetted</t>
  </si>
  <si>
    <t>Number of high quality jute bags that can be produced using new machines</t>
  </si>
  <si>
    <t>Number of orders received
Volume of order</t>
  </si>
  <si>
    <t>Types of order received</t>
  </si>
  <si>
    <t>In-depth interview with Baggitude</t>
  </si>
  <si>
    <t>Number of bags produced each year</t>
  </si>
  <si>
    <t>Additional revenue and profit from selling quality jute bags</t>
  </si>
  <si>
    <t>If no profit, why not</t>
  </si>
  <si>
    <t>Total additional labour (FTES) hired to make quality jute bags</t>
  </si>
  <si>
    <t>What motivated them to enter business</t>
  </si>
  <si>
    <t>Stakeholder opinion</t>
  </si>
  <si>
    <t>Baggijute</t>
  </si>
  <si>
    <t>Laborers</t>
  </si>
  <si>
    <t>Before and after comparison with opinion</t>
  </si>
  <si>
    <t>Based on market intel, follow-up will be established</t>
  </si>
  <si>
    <t>Total number of jute bags produced per year</t>
  </si>
  <si>
    <t>Jute fabric required per bag in kg</t>
  </si>
  <si>
    <t>This is a rough estimation made by Bagijute's design team. Actuals will be adjusted</t>
  </si>
  <si>
    <t>Total amount of jute fabric required every year (kg)</t>
  </si>
  <si>
    <t>Total amount of raw jute required to produce jute fabric (bales)</t>
  </si>
  <si>
    <t xml:space="preserve">In order to make 1 ton (1000 kg) of jute fabric,  5.71 bales of raw jute is required. </t>
  </si>
  <si>
    <t>Average production of jute is 1096 kg/acre. 1 bale =  170 kg</t>
  </si>
  <si>
    <t>An average farmer produces jute in 0.5 acre land.</t>
  </si>
  <si>
    <t>Total  number of farmers producing raw jute</t>
  </si>
  <si>
    <t>Additional price offered by Baggijute per kg of jute in BDT</t>
  </si>
  <si>
    <t>Market price for jute is BDT 40, Baggijute pays BDT 55 for farmers who produce better quality jute depending on colour and thickness.</t>
  </si>
  <si>
    <t>Total additional profit earned by farmer in BDT</t>
  </si>
  <si>
    <t>Total additional profit earned by each farmer in USD</t>
  </si>
  <si>
    <t>Total additional profit earned by each farmer in BDT</t>
  </si>
  <si>
    <t>1 USD = 80 BDT</t>
  </si>
  <si>
    <t>Production of jute requires minimal costs, so it is assumed that no additional cost will be incurred.</t>
  </si>
  <si>
    <t>Total additional income earned by all farmers in USD</t>
  </si>
  <si>
    <t>EMD signs partnership with Baggajute (Feb)</t>
  </si>
  <si>
    <t>Baggajute procures 5 stitching machines (March -April))</t>
  </si>
  <si>
    <t>EMD organizes three week training for hired female staff (June)</t>
  </si>
  <si>
    <t>Baggajute hires 2 marketing managers to market new products in potential export markets (April)</t>
  </si>
  <si>
    <t>Marketing managers attend export fair in Germany (May)</t>
  </si>
  <si>
    <t>Marketing managers start reaching out to potential European importers of high quality jute bags (May-June)</t>
  </si>
  <si>
    <t>Baggajute has capacity to produce high quality jute bags (June)</t>
  </si>
  <si>
    <t>Jute bag importers place order for high quality jute bags (July)</t>
  </si>
  <si>
    <t>Baggajute produces high quality jute bags (July - June )</t>
  </si>
  <si>
    <t>Baggajute sell high quality jute bags and earns profit (July-June )</t>
  </si>
  <si>
    <t>Other jute manufacturers make diversified products to enter the export market</t>
  </si>
  <si>
    <t>Additional employment created</t>
  </si>
  <si>
    <t>Additional income created for jute farmers and Baggajute female workers</t>
  </si>
  <si>
    <t>Stitching machine is installed and stitching lines are operational (June)</t>
  </si>
  <si>
    <t>Baggajute sources additional raw jute from jute farmers at a higher price (July onwards)</t>
  </si>
  <si>
    <t>Amount of raw jute sourced from farmers</t>
  </si>
  <si>
    <t>Number of farmers selling jute to Baggajute</t>
  </si>
  <si>
    <t>Additonal price compared to alternative sources</t>
  </si>
  <si>
    <t>Farmers</t>
  </si>
  <si>
    <t>February</t>
  </si>
  <si>
    <t>June</t>
  </si>
  <si>
    <t>April</t>
  </si>
  <si>
    <t>May</t>
  </si>
  <si>
    <t>July</t>
  </si>
  <si>
    <t>Baggajute hires 150 female workers to operate the new machines (April - May)</t>
  </si>
  <si>
    <t>Observation, Phone call with Baggajute</t>
  </si>
  <si>
    <t>Have female workers been able to use income in their households?
Has there been a change in decision making power because of this work?</t>
  </si>
  <si>
    <t>MM-YYYY</t>
  </si>
  <si>
    <t>Monitoring start Date</t>
  </si>
  <si>
    <t>Monitoring end date:</t>
  </si>
  <si>
    <t>Would the intervention create any displacement? Explain why or why not.</t>
  </si>
  <si>
    <t>What change was made</t>
  </si>
  <si>
    <t>Date of Change</t>
  </si>
  <si>
    <t>The full capacity of the machines is to produce a total of 800,000 bags annually. It is expected that because this is still a new market for Baggijute, they will secure orders to make 300,000 bags in Year 1 and it will increase by an additional 100,000 every subsequent year.</t>
  </si>
  <si>
    <t>5 machines will be procured</t>
  </si>
  <si>
    <t>In the first year all 150 female workers will receive training.</t>
  </si>
  <si>
    <t>2 marketing managers will be hired in the first year.</t>
  </si>
  <si>
    <t>Number of orders received</t>
  </si>
  <si>
    <t>It is not possible to yet make a good estimation on number of orders received. Hence calculations are made below on the basis of how much Baggajute thinks it can produce.</t>
  </si>
  <si>
    <t>Total additional income earned by each labourer in BDT per year</t>
  </si>
  <si>
    <t>The labourers are paid a salary of BDT 6,000 per month</t>
  </si>
  <si>
    <t>Total additional income earned by each labourer in USD per year</t>
  </si>
  <si>
    <t>Total additional income earned by all labourers in USD per year</t>
  </si>
  <si>
    <t>Net additional income received by all farmers and labourers in USD</t>
  </si>
  <si>
    <t>Assisting Baggajute to expand production and enter export market</t>
  </si>
  <si>
    <t>EMD and Baggajute's initial market research showed that there was increasing demand for high quality jute bags in Northern European markets. EMD designed an intervention with Baggajute to share the cost of five stitching machines which would help them increase the quality of jute bags. EMD would help to organise a training on how to operate these machines. Baggajute would hire 150 new workers to operate these machines, who will also receive training in higher quality bag production. EMD will support Baggajute to take part in an export fair so that they can market their products amongst international buyers. Baggajute will also need to source more raw jute from farmers. Baggajute offers a higher rate than market price to their farmers to ensure they get quality jute from supplying farmers.</t>
  </si>
  <si>
    <t>Most workers working in Baggajute's jute bag production are women, as traditionally women have been taking a more active role in this sector with their background in weaving. Baggajute wants to hire female workers to work in this new production line as they feel they have had a good experience with female workers. EMD wants to follow up with these women  to see if receiving training on finer techniques can help them earn a higher income than before.</t>
  </si>
  <si>
    <t>Record of Changes made to Measurement Plan</t>
  </si>
  <si>
    <t>QUANTITATIVE INDICATORS OF CHANGE</t>
  </si>
  <si>
    <t>150 female workers will be hired in the first year.</t>
  </si>
  <si>
    <t>It is assumed that in the first year Baggajute makes contact with ten exporters and by year 2 and year 3, 5 additional exporters each year.</t>
  </si>
  <si>
    <t>Total area of land required to produce raw jute in acre</t>
  </si>
  <si>
    <t>Difference in difference study, comparing price of jute sold to Baggajute with alternative market price of jute available to farmers</t>
  </si>
  <si>
    <t>WHEN</t>
  </si>
  <si>
    <t>HOW TO MEASURE</t>
  </si>
  <si>
    <r>
      <t>QUALITATIVE DATA COLLECTION NEEDS</t>
    </r>
    <r>
      <rPr>
        <i/>
        <sz val="10"/>
        <rFont val="Calibri"/>
        <family val="2"/>
        <scheme val="minor"/>
      </rPr>
      <t xml:space="preserve"> </t>
    </r>
  </si>
  <si>
    <t xml:space="preserve">Net additional income received by farmers </t>
  </si>
  <si>
    <t>Net additional income received by labourers</t>
  </si>
  <si>
    <t>Survey with farmers and indepth interviews</t>
  </si>
  <si>
    <t xml:space="preserve">Why did they increase their income? 
How has income been used in the household? </t>
  </si>
  <si>
    <t>This summarises the project impact. It should be taken from the calculation sheet. You should change the common impact indicators or add more depending on what the project's impact indicators are. Figures can be disaggregated according to gender if it is relevant. If project does not make projections, it can summarise actual results.</t>
  </si>
  <si>
    <t>Bangladesh is one of the largest producers and exporters of raw jute, a natural fibre used for cloth production. In 2016/17, the country earned US$563.9 million by exporting jute and jute goods. There is a huge demand for jute products, but the country is failing to exploit this export potential because companies are lagging behind in production and diversification of jute and jute products. Importing countries are increasingly becoming conscious about the benefits of natural yarns and are showing interest in jute products, especially as Bangladeshi jute products have a tight and soft weave. There are about 200 private jute mills in the country. However these jute mills do not use modern machines and lack the vision of how to tap into the export market.</t>
  </si>
  <si>
    <t>Eco Market Development (EMD) programme partnered with one of the oldest and established jute mills in Bangladesh, which had recently expanded their business to make jute bags under the brand of Baggajute. Their main business is exporting jute yarn. In 2015 they started producing jute bags targeted at the local market. They have 20 stitching mahines and 200 workers making 30,000 basic jute bags. They would like to make more diversified and better quality bags to target the export market but it was considered a risky venture as it was new.</t>
  </si>
  <si>
    <t xml:space="preserve">No. Jute is a growing international market, and there is a high demand for additional products. </t>
  </si>
  <si>
    <t>Continuing growth in international jute market and prices. 
Ability of jute farmers to meet quality requirements of Baggajute
Capacity of Baggajute to produce higher quality products</t>
  </si>
  <si>
    <t>Number of additional jute manufacturers who enter the same market seeing Baggijute's profits</t>
  </si>
  <si>
    <t>Interviews conducted with Baggijute and labourers every year to gauge progress</t>
  </si>
  <si>
    <r>
      <rPr>
        <b/>
        <sz val="10"/>
        <color theme="1"/>
        <rFont val="Calibri"/>
        <family val="2"/>
        <scheme val="minor"/>
      </rPr>
      <t>BASELINE</t>
    </r>
    <r>
      <rPr>
        <sz val="10"/>
        <color theme="1"/>
        <rFont val="Calibri"/>
        <family val="2"/>
        <scheme val="minor"/>
      </rPr>
      <t xml:space="preserve">
</t>
    </r>
    <r>
      <rPr>
        <i/>
        <sz val="10"/>
        <color theme="1"/>
        <rFont val="Calibri"/>
        <family val="2"/>
        <scheme val="minor"/>
      </rPr>
      <t>(insert baseline data or information if it has been collected for the indicators)</t>
    </r>
  </si>
  <si>
    <r>
      <t xml:space="preserve">CALCULATION
</t>
    </r>
    <r>
      <rPr>
        <i/>
        <sz val="10"/>
        <color theme="1"/>
        <rFont val="Calibri"/>
        <family val="2"/>
        <scheme val="minor"/>
      </rPr>
      <t>(In this column where relevant explain how calculations have been made including assumptions made)</t>
    </r>
  </si>
  <si>
    <r>
      <t xml:space="preserve">SOURCE OF EVIDENCE
</t>
    </r>
    <r>
      <rPr>
        <i/>
        <sz val="10"/>
        <color theme="1"/>
        <rFont val="Calibri"/>
        <family val="2"/>
        <scheme val="minor"/>
      </rPr>
      <t>(Link to location of evidence or name of relevant documentation fromwhich findings have been taken)</t>
    </r>
  </si>
  <si>
    <r>
      <t xml:space="preserve">This example Intervention Guide has been produced by the Donor Committee for Enterprise Development (DCED). It is designed to provide ideas and guidance for programmes implementing the DCED Standard for Results Measurement.
It is an </t>
    </r>
    <r>
      <rPr>
        <b/>
        <sz val="11"/>
        <color theme="1"/>
        <rFont val="Calibri"/>
        <family val="2"/>
        <scheme val="minor"/>
      </rPr>
      <t>example</t>
    </r>
    <r>
      <rPr>
        <sz val="11"/>
        <color theme="1"/>
        <rFont val="Calibri"/>
        <family val="2"/>
        <scheme val="minor"/>
      </rPr>
      <t xml:space="preserve"> only. It is based on a fictional case. Country information and statistics are also often fictitious. Resemblance to any specific programme is accidental.
 There is an ongoing discussion about the best way in which to structure a results measurement plan. It should be tailored to your organisation's needs. 
If you use this in your project, please tell us and give feedback at admin@enterprise-development.org</t>
    </r>
  </si>
  <si>
    <t>7th November 2019</t>
  </si>
</sst>
</file>

<file path=xl/styles.xml><?xml version="1.0" encoding="utf-8"?>
<styleSheet xmlns="http://schemas.openxmlformats.org/spreadsheetml/2006/main">
  <numFmts count="2">
    <numFmt numFmtId="43" formatCode="_(* #,##0.00_);_(* \(#,##0.00\);_(* &quot;-&quot;??_);_(@_)"/>
    <numFmt numFmtId="164" formatCode="[$-409]mmm\-yy;@"/>
  </numFmts>
  <fonts count="19">
    <font>
      <sz val="11"/>
      <color theme="1"/>
      <name val="Calibri"/>
      <family val="2"/>
      <scheme val="minor"/>
    </font>
    <font>
      <b/>
      <sz val="11"/>
      <color theme="1"/>
      <name val="Calibri"/>
      <family val="2"/>
      <scheme val="minor"/>
    </font>
    <font>
      <sz val="11"/>
      <name val="Calibri"/>
      <family val="2"/>
      <scheme val="minor"/>
    </font>
    <font>
      <b/>
      <sz val="10"/>
      <name val="Calibri"/>
      <family val="2"/>
      <scheme val="minor"/>
    </font>
    <font>
      <i/>
      <sz val="10"/>
      <name val="Calibri"/>
      <family val="2"/>
      <scheme val="minor"/>
    </font>
    <font>
      <sz val="10"/>
      <name val="Calibri"/>
      <family val="2"/>
      <scheme val="minor"/>
    </font>
    <font>
      <sz val="10"/>
      <color rgb="FF000000"/>
      <name val="Arial"/>
      <family val="2"/>
    </font>
    <font>
      <b/>
      <sz val="11"/>
      <name val="Calibri"/>
      <family val="2"/>
      <scheme val="minor"/>
    </font>
    <font>
      <i/>
      <sz val="11"/>
      <name val="Calibri"/>
      <family val="2"/>
      <scheme val="minor"/>
    </font>
    <font>
      <u/>
      <sz val="11"/>
      <color theme="10"/>
      <name val="Calibri"/>
      <family val="2"/>
      <scheme val="minor"/>
    </font>
    <font>
      <u/>
      <sz val="11"/>
      <color theme="11"/>
      <name val="Calibri"/>
      <family val="2"/>
      <scheme val="minor"/>
    </font>
    <font>
      <sz val="10"/>
      <color rgb="FF000000"/>
      <name val="Calibri"/>
      <family val="2"/>
      <scheme val="minor"/>
    </font>
    <font>
      <sz val="11"/>
      <color theme="1"/>
      <name val="Calibri"/>
      <family val="2"/>
      <scheme val="minor"/>
    </font>
    <font>
      <sz val="11"/>
      <color rgb="FFFF0000"/>
      <name val="Calibri"/>
      <family val="2"/>
      <scheme val="minor"/>
    </font>
    <font>
      <i/>
      <sz val="10"/>
      <color theme="0" tint="-0.499984740745262"/>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56">
    <border>
      <left/>
      <right/>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diagonal/>
    </border>
    <border>
      <left style="thin">
        <color auto="1"/>
      </left>
      <right/>
      <top style="medium">
        <color auto="1"/>
      </top>
      <bottom style="thin">
        <color auto="1"/>
      </bottom>
      <diagonal/>
    </border>
    <border>
      <left/>
      <right style="thin">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theme="1"/>
      </top>
      <bottom style="thin">
        <color theme="1"/>
      </bottom>
      <diagonal/>
    </border>
    <border>
      <left style="thin">
        <color auto="1"/>
      </left>
      <right style="medium">
        <color auto="1"/>
      </right>
      <top/>
      <bottom style="thin">
        <color auto="1"/>
      </bottom>
      <diagonal/>
    </border>
    <border>
      <left style="thin">
        <color auto="1"/>
      </left>
      <right/>
      <top style="thin">
        <color theme="1"/>
      </top>
      <bottom style="thin">
        <color theme="1"/>
      </bottom>
      <diagonal/>
    </border>
    <border>
      <left style="medium">
        <color auto="1"/>
      </left>
      <right style="thin">
        <color auto="1"/>
      </right>
      <top/>
      <bottom style="thin">
        <color auto="1"/>
      </bottom>
      <diagonal/>
    </border>
    <border>
      <left style="medium">
        <color auto="1"/>
      </left>
      <right style="thin">
        <color auto="1"/>
      </right>
      <top style="thin">
        <color theme="1"/>
      </top>
      <bottom style="thin">
        <color theme="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top style="medium">
        <color indexed="64"/>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s>
  <cellStyleXfs count="4">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43" fontId="12" fillId="0" borderId="0" applyFont="0" applyFill="0" applyBorder="0" applyAlignment="0" applyProtection="0"/>
  </cellStyleXfs>
  <cellXfs count="186">
    <xf numFmtId="0" fontId="0" fillId="0" borderId="0" xfId="0"/>
    <xf numFmtId="0" fontId="0" fillId="0" borderId="8" xfId="0" applyFill="1" applyBorder="1"/>
    <xf numFmtId="0" fontId="0" fillId="0" borderId="8" xfId="0" applyBorder="1"/>
    <xf numFmtId="0" fontId="5" fillId="3" borderId="21" xfId="0" applyFont="1" applyFill="1" applyBorder="1" applyAlignment="1" applyProtection="1">
      <alignment vertical="center" wrapText="1"/>
      <protection locked="0"/>
    </xf>
    <xf numFmtId="0" fontId="0" fillId="0" borderId="21" xfId="0" applyBorder="1"/>
    <xf numFmtId="0" fontId="5" fillId="3" borderId="8" xfId="0" applyFont="1" applyFill="1" applyBorder="1" applyAlignment="1" applyProtection="1">
      <alignment vertical="center" wrapText="1"/>
      <protection locked="0"/>
    </xf>
    <xf numFmtId="0" fontId="0" fillId="0" borderId="23" xfId="0" applyBorder="1"/>
    <xf numFmtId="0" fontId="1" fillId="0" borderId="10" xfId="0" applyFont="1" applyBorder="1"/>
    <xf numFmtId="0" fontId="1" fillId="0" borderId="10" xfId="0" applyFont="1" applyFill="1" applyBorder="1"/>
    <xf numFmtId="0" fontId="0" fillId="0" borderId="10" xfId="0" applyBorder="1"/>
    <xf numFmtId="0" fontId="1" fillId="0" borderId="24" xfId="0" applyFont="1" applyFill="1" applyBorder="1"/>
    <xf numFmtId="0" fontId="0" fillId="0" borderId="21" xfId="0" applyFill="1" applyBorder="1"/>
    <xf numFmtId="0" fontId="6" fillId="0" borderId="21" xfId="0" applyFont="1" applyBorder="1" applyAlignment="1">
      <alignment vertical="center"/>
    </xf>
    <xf numFmtId="0" fontId="0" fillId="0" borderId="20" xfId="0" applyBorder="1"/>
    <xf numFmtId="9" fontId="0" fillId="0" borderId="8" xfId="0" applyNumberFormat="1" applyBorder="1"/>
    <xf numFmtId="0" fontId="6" fillId="0" borderId="8" xfId="0" applyFont="1" applyBorder="1" applyAlignment="1">
      <alignment vertical="center"/>
    </xf>
    <xf numFmtId="0" fontId="0" fillId="0" borderId="25" xfId="0" applyFill="1" applyBorder="1"/>
    <xf numFmtId="0" fontId="6" fillId="0" borderId="22" xfId="0" applyFont="1" applyFill="1" applyBorder="1" applyAlignment="1">
      <alignment vertical="center"/>
    </xf>
    <xf numFmtId="0" fontId="6" fillId="0" borderId="25" xfId="0" applyFont="1" applyFill="1" applyBorder="1" applyAlignment="1">
      <alignment vertical="center"/>
    </xf>
    <xf numFmtId="0" fontId="2" fillId="0" borderId="18" xfId="0" applyFont="1" applyFill="1" applyBorder="1" applyAlignment="1">
      <alignment horizontal="left" vertical="top" wrapText="1"/>
    </xf>
    <xf numFmtId="0" fontId="0" fillId="0" borderId="0" xfId="0" applyFont="1"/>
    <xf numFmtId="0" fontId="0" fillId="0" borderId="0" xfId="0" applyFont="1" applyBorder="1"/>
    <xf numFmtId="0" fontId="2" fillId="0" borderId="0" xfId="0" applyFont="1" applyBorder="1"/>
    <xf numFmtId="0" fontId="7" fillId="0" borderId="0" xfId="0" applyFont="1" applyBorder="1" applyAlignment="1">
      <alignment horizontal="left" vertical="top"/>
    </xf>
    <xf numFmtId="0" fontId="8" fillId="0" borderId="0" xfId="0" applyFont="1" applyBorder="1" applyAlignment="1">
      <alignment horizontal="left" vertical="top"/>
    </xf>
    <xf numFmtId="0" fontId="2" fillId="0" borderId="0" xfId="0" applyFont="1"/>
    <xf numFmtId="0" fontId="8" fillId="0" borderId="8" xfId="0" applyFont="1" applyBorder="1" applyAlignment="1">
      <alignment horizontal="center" vertical="top"/>
    </xf>
    <xf numFmtId="0" fontId="2" fillId="0" borderId="8" xfId="0" applyFont="1" applyBorder="1" applyAlignment="1">
      <alignment horizontal="left" vertical="top"/>
    </xf>
    <xf numFmtId="0" fontId="2" fillId="0" borderId="0" xfId="0" applyFont="1" applyBorder="1" applyAlignment="1">
      <alignment horizontal="center" vertical="top" wrapText="1"/>
    </xf>
    <xf numFmtId="0" fontId="8" fillId="0" borderId="9" xfId="0" applyFont="1" applyBorder="1" applyAlignment="1">
      <alignment horizontal="center" vertical="top"/>
    </xf>
    <xf numFmtId="0" fontId="2" fillId="0" borderId="9" xfId="0" applyFont="1" applyBorder="1" applyAlignment="1">
      <alignment horizontal="left" vertical="top"/>
    </xf>
    <xf numFmtId="0" fontId="5" fillId="3" borderId="20" xfId="0" applyFont="1" applyFill="1" applyBorder="1" applyAlignment="1" applyProtection="1">
      <alignment vertical="center" wrapText="1"/>
      <protection locked="0"/>
    </xf>
    <xf numFmtId="0" fontId="5" fillId="3" borderId="23" xfId="0" applyFont="1" applyFill="1" applyBorder="1" applyAlignment="1" applyProtection="1">
      <alignment vertical="center" wrapText="1"/>
      <protection locked="0"/>
    </xf>
    <xf numFmtId="0" fontId="7" fillId="2" borderId="18" xfId="0" applyFont="1" applyFill="1" applyBorder="1" applyAlignment="1">
      <alignment horizontal="left"/>
    </xf>
    <xf numFmtId="0" fontId="7" fillId="2" borderId="17" xfId="0" applyFont="1" applyFill="1" applyBorder="1" applyAlignment="1">
      <alignment horizontal="left"/>
    </xf>
    <xf numFmtId="0" fontId="7" fillId="2" borderId="19" xfId="0" applyFont="1" applyFill="1" applyBorder="1" applyAlignment="1">
      <alignment horizontal="left"/>
    </xf>
    <xf numFmtId="0" fontId="2" fillId="0" borderId="17" xfId="0" applyFont="1" applyFill="1" applyBorder="1" applyAlignment="1">
      <alignment horizontal="left" vertical="top" wrapText="1"/>
    </xf>
    <xf numFmtId="0" fontId="2" fillId="0" borderId="19" xfId="0" applyFont="1" applyFill="1" applyBorder="1" applyAlignment="1">
      <alignment horizontal="left" vertical="top" wrapText="1"/>
    </xf>
    <xf numFmtId="0" fontId="3" fillId="2" borderId="39" xfId="0" applyFont="1" applyFill="1" applyBorder="1" applyAlignment="1" applyProtection="1">
      <alignment vertical="center" wrapText="1"/>
      <protection locked="0"/>
    </xf>
    <xf numFmtId="0" fontId="3" fillId="2" borderId="41" xfId="0" applyFont="1" applyFill="1" applyBorder="1" applyAlignment="1" applyProtection="1">
      <alignment vertical="center" wrapText="1"/>
      <protection locked="0"/>
    </xf>
    <xf numFmtId="0" fontId="3" fillId="2" borderId="43" xfId="0" applyFont="1" applyFill="1" applyBorder="1" applyAlignment="1" applyProtection="1">
      <alignment vertical="center" wrapText="1"/>
      <protection locked="0"/>
    </xf>
    <xf numFmtId="0" fontId="3" fillId="2" borderId="9" xfId="0" applyFont="1" applyFill="1" applyBorder="1" applyAlignment="1" applyProtection="1">
      <alignment vertical="center" wrapText="1"/>
      <protection locked="0"/>
    </xf>
    <xf numFmtId="0" fontId="11" fillId="0" borderId="42" xfId="0" applyFont="1" applyBorder="1" applyAlignment="1">
      <alignment horizontal="left" vertical="top" wrapText="1"/>
    </xf>
    <xf numFmtId="0" fontId="11" fillId="0" borderId="18" xfId="0" applyFont="1" applyBorder="1" applyAlignment="1">
      <alignment horizontal="left" vertical="top" wrapText="1"/>
    </xf>
    <xf numFmtId="0" fontId="11" fillId="0" borderId="18" xfId="0" applyFont="1" applyBorder="1" applyAlignment="1">
      <alignment horizontal="center" vertical="center"/>
    </xf>
    <xf numFmtId="0" fontId="5" fillId="3" borderId="26" xfId="0" applyFont="1" applyFill="1" applyBorder="1" applyAlignment="1" applyProtection="1">
      <alignment vertical="center" wrapText="1"/>
      <protection locked="0"/>
    </xf>
    <xf numFmtId="0" fontId="13" fillId="0" borderId="0" xfId="0" applyFont="1"/>
    <xf numFmtId="0" fontId="13" fillId="0" borderId="0" xfId="0" applyFont="1" applyAlignment="1">
      <alignment wrapText="1"/>
    </xf>
    <xf numFmtId="0" fontId="0" fillId="0" borderId="0" xfId="0" applyFill="1"/>
    <xf numFmtId="0" fontId="15" fillId="0" borderId="21" xfId="0" applyFont="1" applyBorder="1"/>
    <xf numFmtId="0" fontId="11" fillId="0" borderId="15" xfId="0" applyFont="1" applyBorder="1" applyAlignment="1">
      <alignment horizontal="left" vertical="top" wrapText="1"/>
    </xf>
    <xf numFmtId="0" fontId="15" fillId="0" borderId="14" xfId="0" applyFont="1" applyBorder="1" applyAlignment="1">
      <alignment wrapText="1"/>
    </xf>
    <xf numFmtId="0" fontId="15" fillId="0" borderId="7" xfId="0" applyFont="1" applyBorder="1"/>
    <xf numFmtId="0" fontId="15" fillId="0" borderId="0" xfId="0" applyFont="1"/>
    <xf numFmtId="17" fontId="15" fillId="0" borderId="9" xfId="0" applyNumberFormat="1" applyFont="1" applyBorder="1" applyAlignment="1">
      <alignment horizontal="right"/>
    </xf>
    <xf numFmtId="0" fontId="15" fillId="0" borderId="9" xfId="0" applyFont="1" applyBorder="1" applyAlignment="1">
      <alignment horizontal="center" vertical="center" wrapText="1"/>
    </xf>
    <xf numFmtId="0" fontId="15" fillId="0" borderId="9" xfId="0" applyFont="1" applyBorder="1" applyAlignment="1">
      <alignment wrapText="1"/>
    </xf>
    <xf numFmtId="0" fontId="15" fillId="0" borderId="9" xfId="0" applyFont="1" applyBorder="1"/>
    <xf numFmtId="0" fontId="15" fillId="0" borderId="11" xfId="0" applyFont="1" applyBorder="1"/>
    <xf numFmtId="0" fontId="16" fillId="0" borderId="42" xfId="0" applyFont="1" applyBorder="1"/>
    <xf numFmtId="0" fontId="15" fillId="0" borderId="0" xfId="0" applyFont="1" applyAlignment="1">
      <alignment wrapText="1"/>
    </xf>
    <xf numFmtId="0" fontId="15" fillId="0" borderId="18" xfId="0" applyFont="1" applyBorder="1"/>
    <xf numFmtId="0" fontId="17" fillId="0" borderId="0" xfId="0" applyFont="1" applyAlignment="1">
      <alignment wrapText="1"/>
    </xf>
    <xf numFmtId="0" fontId="15" fillId="0" borderId="18" xfId="0" applyFont="1" applyFill="1" applyBorder="1"/>
    <xf numFmtId="0" fontId="17" fillId="0" borderId="0" xfId="0" applyFont="1" applyFill="1" applyAlignment="1">
      <alignment wrapText="1"/>
    </xf>
    <xf numFmtId="0" fontId="15" fillId="0" borderId="19" xfId="0" applyFont="1" applyBorder="1"/>
    <xf numFmtId="0" fontId="17" fillId="0" borderId="0" xfId="0" applyFont="1"/>
    <xf numFmtId="0" fontId="17" fillId="0" borderId="0" xfId="0" applyFont="1" applyAlignment="1">
      <alignment horizontal="center" wrapText="1"/>
    </xf>
    <xf numFmtId="0" fontId="3" fillId="0" borderId="0" xfId="0" applyFont="1" applyBorder="1" applyAlignment="1">
      <alignment vertical="center"/>
    </xf>
    <xf numFmtId="0" fontId="11" fillId="0" borderId="0" xfId="0" applyFont="1"/>
    <xf numFmtId="0" fontId="16" fillId="0" borderId="8" xfId="0" applyFont="1" applyBorder="1" applyAlignment="1">
      <alignment horizontal="center"/>
    </xf>
    <xf numFmtId="0" fontId="15" fillId="0" borderId="8" xfId="0" applyFont="1" applyFill="1" applyBorder="1" applyAlignment="1">
      <alignment wrapText="1"/>
    </xf>
    <xf numFmtId="0" fontId="15" fillId="0" borderId="8" xfId="0" applyFont="1" applyFill="1" applyBorder="1"/>
    <xf numFmtId="3" fontId="15" fillId="0" borderId="8" xfId="0" applyNumberFormat="1" applyFont="1" applyFill="1" applyBorder="1"/>
    <xf numFmtId="0" fontId="17" fillId="0" borderId="9" xfId="0" applyFont="1" applyFill="1" applyBorder="1" applyAlignment="1">
      <alignment horizontal="left" vertical="center" wrapText="1"/>
    </xf>
    <xf numFmtId="43" fontId="5" fillId="0" borderId="8" xfId="3" applyFont="1" applyFill="1" applyBorder="1"/>
    <xf numFmtId="0" fontId="15" fillId="0" borderId="9" xfId="0" applyFont="1" applyFill="1" applyBorder="1" applyAlignment="1">
      <alignment wrapText="1"/>
    </xf>
    <xf numFmtId="0" fontId="15" fillId="0" borderId="9" xfId="0" applyFont="1" applyFill="1" applyBorder="1"/>
    <xf numFmtId="0" fontId="15" fillId="0" borderId="0" xfId="0" applyFont="1" applyFill="1"/>
    <xf numFmtId="0" fontId="15" fillId="0" borderId="10" xfId="0" applyFont="1" applyFill="1" applyBorder="1"/>
    <xf numFmtId="0" fontId="15" fillId="0" borderId="11" xfId="0" applyFont="1" applyFill="1" applyBorder="1"/>
    <xf numFmtId="0" fontId="0" fillId="0" borderId="8" xfId="0" applyFill="1" applyBorder="1" applyAlignment="1">
      <alignment horizontal="center" wrapText="1"/>
    </xf>
    <xf numFmtId="0" fontId="1" fillId="0" borderId="35" xfId="0" applyFont="1" applyBorder="1" applyAlignment="1">
      <alignment horizontal="center"/>
    </xf>
    <xf numFmtId="0" fontId="1" fillId="0" borderId="36" xfId="0" applyFont="1" applyBorder="1" applyAlignment="1">
      <alignment horizontal="center"/>
    </xf>
    <xf numFmtId="0" fontId="1" fillId="0" borderId="34" xfId="0" applyFont="1" applyBorder="1" applyAlignment="1">
      <alignment horizontal="center"/>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0" fillId="0" borderId="26" xfId="0" applyFont="1" applyFill="1" applyBorder="1" applyAlignment="1">
      <alignment horizontal="left" vertical="top" wrapText="1"/>
    </xf>
    <xf numFmtId="0" fontId="0" fillId="0" borderId="3" xfId="0" applyFont="1" applyFill="1" applyBorder="1" applyAlignment="1">
      <alignment horizontal="left" vertical="top"/>
    </xf>
    <xf numFmtId="0" fontId="0" fillId="0" borderId="27" xfId="0" applyFont="1" applyFill="1" applyBorder="1" applyAlignment="1">
      <alignment horizontal="left" vertical="top"/>
    </xf>
    <xf numFmtId="164" fontId="2" fillId="2" borderId="8" xfId="0" applyNumberFormat="1" applyFont="1" applyFill="1" applyBorder="1" applyAlignment="1">
      <alignment horizontal="center"/>
    </xf>
    <xf numFmtId="17" fontId="0" fillId="0" borderId="8" xfId="0" applyNumberFormat="1" applyFont="1" applyBorder="1" applyAlignment="1">
      <alignment horizontal="center"/>
    </xf>
    <xf numFmtId="0" fontId="0" fillId="0" borderId="8" xfId="0" applyNumberFormat="1" applyFont="1" applyBorder="1" applyAlignment="1">
      <alignment horizontal="center"/>
    </xf>
    <xf numFmtId="0" fontId="0" fillId="0" borderId="9" xfId="0" applyNumberFormat="1" applyFont="1" applyBorder="1" applyAlignment="1">
      <alignment horizontal="center"/>
    </xf>
    <xf numFmtId="0" fontId="7" fillId="2" borderId="8" xfId="0" applyFont="1" applyFill="1" applyBorder="1" applyAlignment="1">
      <alignment horizontal="left"/>
    </xf>
    <xf numFmtId="0" fontId="2" fillId="0" borderId="8" xfId="0" applyFont="1" applyBorder="1"/>
    <xf numFmtId="0" fontId="2" fillId="0" borderId="8" xfId="0" applyFont="1" applyBorder="1" applyAlignment="1">
      <alignment horizontal="center" vertical="top"/>
    </xf>
    <xf numFmtId="0" fontId="8" fillId="0" borderId="32" xfId="0" applyFont="1" applyBorder="1" applyAlignment="1">
      <alignment horizontal="center" vertical="top"/>
    </xf>
    <xf numFmtId="0" fontId="8" fillId="0" borderId="14" xfId="0" applyFont="1" applyBorder="1" applyAlignment="1">
      <alignment horizontal="center" vertical="top"/>
    </xf>
    <xf numFmtId="0" fontId="8" fillId="0" borderId="31" xfId="0" applyFont="1" applyBorder="1" applyAlignment="1">
      <alignment horizontal="center" vertical="top"/>
    </xf>
    <xf numFmtId="0" fontId="8" fillId="0" borderId="20" xfId="0" applyFont="1" applyBorder="1" applyAlignment="1">
      <alignment horizontal="center" vertical="top"/>
    </xf>
    <xf numFmtId="0" fontId="8" fillId="0" borderId="1" xfId="0" applyFont="1" applyBorder="1" applyAlignment="1">
      <alignment horizontal="center" vertical="top"/>
    </xf>
    <xf numFmtId="0" fontId="8" fillId="0" borderId="2" xfId="0" applyFont="1" applyBorder="1" applyAlignment="1">
      <alignment horizontal="center" vertical="top"/>
    </xf>
    <xf numFmtId="0" fontId="14" fillId="0" borderId="13" xfId="0" applyFont="1" applyBorder="1" applyAlignment="1">
      <alignment horizontal="center" vertical="top" wrapText="1"/>
    </xf>
    <xf numFmtId="0" fontId="14" fillId="0" borderId="14" xfId="0" applyFont="1" applyBorder="1" applyAlignment="1">
      <alignment horizontal="center" vertical="top" wrapText="1"/>
    </xf>
    <xf numFmtId="0" fontId="14" fillId="0" borderId="31" xfId="0" applyFont="1" applyBorder="1" applyAlignment="1">
      <alignment horizontal="center" vertical="top" wrapText="1"/>
    </xf>
    <xf numFmtId="0" fontId="14" fillId="0" borderId="15" xfId="0" applyFont="1" applyBorder="1" applyAlignment="1">
      <alignment horizontal="center" vertical="top" wrapText="1"/>
    </xf>
    <xf numFmtId="0" fontId="14" fillId="0" borderId="0" xfId="0" applyFont="1" applyBorder="1" applyAlignment="1">
      <alignment horizontal="center" vertical="top" wrapText="1"/>
    </xf>
    <xf numFmtId="0" fontId="14" fillId="0" borderId="28" xfId="0" applyFont="1" applyBorder="1" applyAlignment="1">
      <alignment horizontal="center" vertical="top" wrapText="1"/>
    </xf>
    <xf numFmtId="0" fontId="14" fillId="0" borderId="16" xfId="0" applyFont="1" applyBorder="1" applyAlignment="1">
      <alignment horizontal="center" vertical="top" wrapText="1"/>
    </xf>
    <xf numFmtId="0" fontId="14" fillId="0" borderId="12" xfId="0" applyFont="1" applyBorder="1" applyAlignment="1">
      <alignment horizontal="center" vertical="top" wrapText="1"/>
    </xf>
    <xf numFmtId="0" fontId="14" fillId="0" borderId="30" xfId="0" applyFont="1" applyBorder="1" applyAlignment="1">
      <alignment horizontal="center" vertical="top" wrapText="1"/>
    </xf>
    <xf numFmtId="0" fontId="2" fillId="0" borderId="26" xfId="0" applyFont="1" applyBorder="1" applyAlignment="1">
      <alignment horizontal="center" vertical="top"/>
    </xf>
    <xf numFmtId="0" fontId="2" fillId="0" borderId="3" xfId="0" applyFont="1" applyBorder="1" applyAlignment="1">
      <alignment horizontal="center" vertical="top"/>
    </xf>
    <xf numFmtId="0" fontId="2" fillId="0" borderId="27" xfId="0" applyFont="1" applyBorder="1" applyAlignment="1">
      <alignment horizontal="center" vertical="top"/>
    </xf>
    <xf numFmtId="49" fontId="2" fillId="2" borderId="8" xfId="0" applyNumberFormat="1" applyFont="1" applyFill="1" applyBorder="1" applyAlignment="1">
      <alignment horizontal="center"/>
    </xf>
    <xf numFmtId="49" fontId="2" fillId="2" borderId="9" xfId="0" applyNumberFormat="1" applyFont="1" applyFill="1" applyBorder="1" applyAlignment="1">
      <alignment horizontal="center"/>
    </xf>
    <xf numFmtId="0" fontId="0" fillId="0" borderId="23" xfId="0" applyFont="1" applyFill="1" applyBorder="1" applyAlignment="1">
      <alignment horizontal="left" vertical="top"/>
    </xf>
    <xf numFmtId="0" fontId="0" fillId="0" borderId="37" xfId="0" applyFont="1" applyFill="1" applyBorder="1" applyAlignment="1">
      <alignment horizontal="left" vertical="top"/>
    </xf>
    <xf numFmtId="0" fontId="0" fillId="0" borderId="38" xfId="0" applyFont="1" applyFill="1" applyBorder="1" applyAlignment="1">
      <alignment horizontal="left" vertical="top"/>
    </xf>
    <xf numFmtId="0" fontId="1" fillId="0" borderId="46" xfId="0" applyFont="1" applyFill="1" applyBorder="1" applyAlignment="1">
      <alignment horizontal="center"/>
    </xf>
    <xf numFmtId="0" fontId="1" fillId="0" borderId="47" xfId="0" applyFont="1" applyFill="1" applyBorder="1" applyAlignment="1">
      <alignment horizontal="center"/>
    </xf>
    <xf numFmtId="0" fontId="1" fillId="0" borderId="48" xfId="0" applyFont="1" applyFill="1" applyBorder="1" applyAlignment="1">
      <alignment horizontal="center"/>
    </xf>
    <xf numFmtId="0" fontId="1" fillId="0" borderId="49" xfId="0" applyFont="1" applyFill="1" applyBorder="1" applyAlignment="1">
      <alignment horizontal="center"/>
    </xf>
    <xf numFmtId="0" fontId="1" fillId="0" borderId="24" xfId="0" applyFont="1" applyFill="1" applyBorder="1" applyAlignment="1">
      <alignment horizontal="center"/>
    </xf>
    <xf numFmtId="0" fontId="1" fillId="0" borderId="50" xfId="0" applyFont="1" applyFill="1" applyBorder="1" applyAlignment="1">
      <alignment horizontal="center"/>
    </xf>
    <xf numFmtId="0" fontId="0" fillId="0" borderId="23" xfId="0" applyFont="1" applyFill="1" applyBorder="1" applyAlignment="1">
      <alignment horizontal="left" vertical="top" wrapText="1"/>
    </xf>
    <xf numFmtId="0" fontId="0" fillId="0" borderId="37" xfId="0" applyFont="1" applyFill="1" applyBorder="1" applyAlignment="1">
      <alignment horizontal="left" vertical="top" wrapText="1"/>
    </xf>
    <xf numFmtId="0" fontId="0" fillId="0" borderId="38" xfId="0" applyFont="1" applyFill="1" applyBorder="1" applyAlignment="1">
      <alignment horizontal="left" vertical="top" wrapText="1"/>
    </xf>
    <xf numFmtId="0" fontId="8" fillId="0" borderId="29" xfId="0" applyFont="1" applyBorder="1" applyAlignment="1">
      <alignment horizontal="center" vertical="top"/>
    </xf>
    <xf numFmtId="0" fontId="8" fillId="0" borderId="4" xfId="0" applyFont="1" applyBorder="1" applyAlignment="1">
      <alignment horizontal="center" vertical="top"/>
    </xf>
    <xf numFmtId="0" fontId="8" fillId="0" borderId="5" xfId="0" applyFont="1" applyBorder="1" applyAlignment="1">
      <alignment horizontal="center" vertical="top"/>
    </xf>
    <xf numFmtId="0" fontId="8" fillId="0" borderId="33" xfId="0" applyFont="1" applyBorder="1" applyAlignment="1">
      <alignment horizontal="center" vertical="top"/>
    </xf>
    <xf numFmtId="0" fontId="0" fillId="0" borderId="29"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33" xfId="0" applyFont="1" applyFill="1" applyBorder="1" applyAlignment="1">
      <alignment horizontal="left" vertical="top" wrapText="1"/>
    </xf>
    <xf numFmtId="164" fontId="7" fillId="2" borderId="3" xfId="0" applyNumberFormat="1" applyFont="1" applyFill="1" applyBorder="1" applyAlignment="1">
      <alignment horizontal="left"/>
    </xf>
    <xf numFmtId="164" fontId="2" fillId="2" borderId="10" xfId="0" applyNumberFormat="1" applyFont="1" applyFill="1" applyBorder="1" applyAlignment="1">
      <alignment horizontal="center"/>
    </xf>
    <xf numFmtId="164" fontId="2" fillId="2" borderId="11" xfId="0" applyNumberFormat="1" applyFont="1" applyFill="1" applyBorder="1" applyAlignment="1">
      <alignment horizontal="center"/>
    </xf>
    <xf numFmtId="0" fontId="0" fillId="0" borderId="51"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52" xfId="0" applyBorder="1" applyAlignment="1">
      <alignment horizontal="center"/>
    </xf>
    <xf numFmtId="0" fontId="0" fillId="0" borderId="37"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3" xfId="0" applyBorder="1" applyAlignment="1">
      <alignment horizontal="center"/>
    </xf>
    <xf numFmtId="0" fontId="0" fillId="0" borderId="55" xfId="0" applyBorder="1" applyAlignment="1">
      <alignment horizontal="center"/>
    </xf>
    <xf numFmtId="0" fontId="0" fillId="0" borderId="29" xfId="0" applyFont="1" applyBorder="1" applyAlignment="1">
      <alignment horizontal="center"/>
    </xf>
    <xf numFmtId="0" fontId="0" fillId="0" borderId="33" xfId="0" applyFont="1" applyBorder="1" applyAlignment="1">
      <alignment horizontal="center"/>
    </xf>
    <xf numFmtId="0" fontId="0" fillId="0" borderId="23" xfId="0" applyFont="1" applyBorder="1" applyAlignment="1">
      <alignment horizontal="center"/>
    </xf>
    <xf numFmtId="0" fontId="0" fillId="0" borderId="38" xfId="0" applyFont="1" applyBorder="1" applyAlignment="1">
      <alignment horizontal="center"/>
    </xf>
    <xf numFmtId="0" fontId="0" fillId="0" borderId="26" xfId="0" applyFont="1" applyBorder="1" applyAlignment="1">
      <alignment horizontal="center"/>
    </xf>
    <xf numFmtId="0" fontId="0" fillId="0" borderId="27" xfId="0" applyFont="1" applyBorder="1" applyAlignment="1">
      <alignment horizontal="center"/>
    </xf>
    <xf numFmtId="0" fontId="15" fillId="0" borderId="10" xfId="0" applyFont="1" applyBorder="1" applyAlignment="1">
      <alignment horizontal="center"/>
    </xf>
    <xf numFmtId="0" fontId="15" fillId="0" borderId="11" xfId="0" applyFont="1" applyBorder="1" applyAlignment="1">
      <alignment horizont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3" fillId="4" borderId="16" xfId="0" applyFont="1" applyFill="1" applyBorder="1" applyAlignment="1">
      <alignment horizontal="left" vertical="center"/>
    </xf>
    <xf numFmtId="0" fontId="3" fillId="4" borderId="12" xfId="0" applyFont="1" applyFill="1" applyBorder="1" applyAlignment="1">
      <alignment horizontal="left" vertical="center"/>
    </xf>
    <xf numFmtId="0" fontId="16" fillId="0" borderId="21" xfId="0" applyFont="1" applyBorder="1" applyAlignment="1">
      <alignment horizontal="center"/>
    </xf>
    <xf numFmtId="0" fontId="16" fillId="0" borderId="40" xfId="0" applyFont="1" applyBorder="1" applyAlignment="1">
      <alignment horizontal="center"/>
    </xf>
    <xf numFmtId="0" fontId="15" fillId="0" borderId="8" xfId="0" applyFont="1" applyBorder="1" applyAlignment="1">
      <alignment horizontal="left"/>
    </xf>
    <xf numFmtId="0" fontId="15" fillId="0" borderId="9" xfId="0" applyFont="1" applyBorder="1" applyAlignment="1">
      <alignment horizontal="left"/>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11" fillId="0" borderId="42" xfId="0" applyFont="1" applyBorder="1" applyAlignment="1">
      <alignment horizontal="left" vertical="center" wrapText="1"/>
    </xf>
    <xf numFmtId="0" fontId="15" fillId="0" borderId="9" xfId="0" applyFont="1" applyBorder="1" applyAlignment="1">
      <alignment horizontal="center" vertical="center" wrapText="1"/>
    </xf>
    <xf numFmtId="0" fontId="15" fillId="0" borderId="23" xfId="0" applyFont="1" applyBorder="1" applyAlignment="1">
      <alignment horizontal="left" wrapText="1"/>
    </xf>
    <xf numFmtId="0" fontId="15" fillId="0" borderId="38" xfId="0" applyFont="1" applyBorder="1" applyAlignment="1">
      <alignment horizontal="left" wrapText="1"/>
    </xf>
    <xf numFmtId="0" fontId="15" fillId="0" borderId="8" xfId="0" applyFont="1" applyBorder="1" applyAlignment="1">
      <alignment horizontal="center"/>
    </xf>
    <xf numFmtId="0" fontId="15" fillId="0" borderId="9" xfId="0" applyFont="1" applyBorder="1" applyAlignment="1">
      <alignment horizontal="center"/>
    </xf>
    <xf numFmtId="0" fontId="5" fillId="3" borderId="22"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5" fillId="3" borderId="20" xfId="0" applyFont="1" applyFill="1" applyBorder="1" applyAlignment="1" applyProtection="1">
      <alignment horizontal="center" vertical="center" wrapText="1"/>
      <protection locked="0"/>
    </xf>
    <xf numFmtId="0" fontId="16" fillId="0" borderId="34" xfId="0" applyFont="1" applyBorder="1" applyAlignment="1">
      <alignment horizontal="left" vertical="top" wrapText="1"/>
    </xf>
    <xf numFmtId="0" fontId="16" fillId="0" borderId="40" xfId="0" applyFont="1" applyBorder="1" applyAlignment="1">
      <alignment horizontal="left" vertical="top" wrapText="1"/>
    </xf>
    <xf numFmtId="0" fontId="3" fillId="2" borderId="6"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15" fillId="0" borderId="6" xfId="0" applyFont="1" applyBorder="1" applyAlignment="1">
      <alignment horizontal="left" vertical="top" wrapText="1"/>
    </xf>
    <xf numFmtId="0" fontId="15" fillId="0" borderId="8" xfId="0" applyFont="1" applyBorder="1" applyAlignment="1">
      <alignment horizontal="left" vertical="top" wrapText="1"/>
    </xf>
    <xf numFmtId="0" fontId="16" fillId="0" borderId="6" xfId="0" applyFont="1" applyBorder="1" applyAlignment="1">
      <alignment horizontal="left" vertical="top" wrapText="1"/>
    </xf>
    <xf numFmtId="0" fontId="16" fillId="0" borderId="6" xfId="0" applyFont="1" applyBorder="1" applyAlignment="1">
      <alignment horizontal="left" vertical="top"/>
    </xf>
    <xf numFmtId="0" fontId="16" fillId="0" borderId="8" xfId="0" applyFont="1" applyBorder="1" applyAlignment="1">
      <alignment horizontal="left" vertical="top" wrapText="1"/>
    </xf>
  </cellXfs>
  <cellStyles count="4">
    <cellStyle name="Comma" xfId="3" builtinId="3"/>
    <cellStyle name="Followed Hyperlink" xfId="2" builtinId="9" hidden="1"/>
    <cellStyle name="Hyperlink" xfId="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187458</xdr:colOff>
      <xdr:row>19</xdr:row>
      <xdr:rowOff>164353</xdr:rowOff>
    </xdr:from>
    <xdr:to>
      <xdr:col>2</xdr:col>
      <xdr:colOff>0</xdr:colOff>
      <xdr:row>27</xdr:row>
      <xdr:rowOff>179294</xdr:rowOff>
    </xdr:to>
    <xdr:sp macro="" textlink="">
      <xdr:nvSpPr>
        <xdr:cNvPr id="38" name="Rounded Rectangle 37">
          <a:extLst>
            <a:ext uri="{FF2B5EF4-FFF2-40B4-BE49-F238E27FC236}">
              <a16:creationId xmlns:a16="http://schemas.microsoft.com/office/drawing/2014/main" xmlns="" id="{00000000-0008-0000-0200-000026000000}"/>
            </a:ext>
          </a:extLst>
        </xdr:cNvPr>
        <xdr:cNvSpPr/>
      </xdr:nvSpPr>
      <xdr:spPr>
        <a:xfrm>
          <a:off x="187458" y="2883647"/>
          <a:ext cx="1706337" cy="1568823"/>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GB" sz="1000" b="1">
              <a:solidFill>
                <a:sysClr val="windowText" lastClr="000000"/>
              </a:solidFill>
              <a:latin typeface="+mn-lt"/>
            </a:rPr>
            <a:t>Outputs</a:t>
          </a:r>
          <a:r>
            <a:rPr lang="en-GB" sz="1000">
              <a:solidFill>
                <a:sysClr val="windowText" lastClr="000000"/>
              </a:solidFill>
              <a:latin typeface="+mn-lt"/>
            </a:rPr>
            <a:t> </a:t>
          </a:r>
        </a:p>
      </xdr:txBody>
    </xdr:sp>
    <xdr:clientData/>
  </xdr:twoCellAnchor>
  <xdr:twoCellAnchor>
    <xdr:from>
      <xdr:col>0</xdr:col>
      <xdr:colOff>190500</xdr:colOff>
      <xdr:row>28</xdr:row>
      <xdr:rowOff>123263</xdr:rowOff>
    </xdr:from>
    <xdr:to>
      <xdr:col>2</xdr:col>
      <xdr:colOff>0</xdr:colOff>
      <xdr:row>44</xdr:row>
      <xdr:rowOff>89646</xdr:rowOff>
    </xdr:to>
    <xdr:sp macro="" textlink="">
      <xdr:nvSpPr>
        <xdr:cNvPr id="39" name="Rounded Rectangle 38">
          <a:extLst>
            <a:ext uri="{FF2B5EF4-FFF2-40B4-BE49-F238E27FC236}">
              <a16:creationId xmlns:a16="http://schemas.microsoft.com/office/drawing/2014/main" xmlns="" id="{00000000-0008-0000-0200-000027000000}"/>
            </a:ext>
          </a:extLst>
        </xdr:cNvPr>
        <xdr:cNvSpPr/>
      </xdr:nvSpPr>
      <xdr:spPr>
        <a:xfrm>
          <a:off x="190500" y="3813734"/>
          <a:ext cx="1646565" cy="307414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GB" sz="1000" b="1">
              <a:solidFill>
                <a:sysClr val="windowText" lastClr="000000"/>
              </a:solidFill>
              <a:latin typeface="+mn-lt"/>
            </a:rPr>
            <a:t>Activities</a:t>
          </a:r>
          <a:endParaRPr lang="en-GB" sz="1000">
            <a:solidFill>
              <a:sysClr val="windowText" lastClr="000000"/>
            </a:solidFill>
            <a:latin typeface="+mn-lt"/>
          </a:endParaRPr>
        </a:p>
      </xdr:txBody>
    </xdr:sp>
    <xdr:clientData/>
  </xdr:twoCellAnchor>
  <xdr:twoCellAnchor>
    <xdr:from>
      <xdr:col>0</xdr:col>
      <xdr:colOff>190500</xdr:colOff>
      <xdr:row>6</xdr:row>
      <xdr:rowOff>69850</xdr:rowOff>
    </xdr:from>
    <xdr:to>
      <xdr:col>2</xdr:col>
      <xdr:colOff>0</xdr:colOff>
      <xdr:row>19</xdr:row>
      <xdr:rowOff>29882</xdr:rowOff>
    </xdr:to>
    <xdr:sp macro="" textlink="">
      <xdr:nvSpPr>
        <xdr:cNvPr id="40" name="Rounded Rectangle 39">
          <a:extLst>
            <a:ext uri="{FF2B5EF4-FFF2-40B4-BE49-F238E27FC236}">
              <a16:creationId xmlns:a16="http://schemas.microsoft.com/office/drawing/2014/main" xmlns="" id="{00000000-0008-0000-0200-000028000000}"/>
            </a:ext>
          </a:extLst>
        </xdr:cNvPr>
        <xdr:cNvSpPr/>
      </xdr:nvSpPr>
      <xdr:spPr>
        <a:xfrm>
          <a:off x="190500" y="1358900"/>
          <a:ext cx="1556870" cy="2353982"/>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indent="0" algn="ctr"/>
          <a:endParaRPr lang="en-GB" sz="1000" b="1">
            <a:solidFill>
              <a:sysClr val="windowText" lastClr="000000"/>
            </a:solidFill>
            <a:latin typeface="+mn-lt"/>
            <a:ea typeface="+mn-ea"/>
            <a:cs typeface="+mn-cs"/>
          </a:endParaRPr>
        </a:p>
        <a:p>
          <a:pPr marL="0" indent="0" algn="ctr"/>
          <a:endParaRPr lang="en-GB" sz="1000" b="1">
            <a:solidFill>
              <a:sysClr val="windowText" lastClr="000000"/>
            </a:solidFill>
            <a:latin typeface="+mn-lt"/>
            <a:ea typeface="+mn-ea"/>
            <a:cs typeface="+mn-cs"/>
          </a:endParaRPr>
        </a:p>
        <a:p>
          <a:pPr marL="0" indent="0" algn="ctr"/>
          <a:r>
            <a:rPr lang="en-GB" sz="1000" b="1">
              <a:solidFill>
                <a:sysClr val="windowText" lastClr="000000"/>
              </a:solidFill>
              <a:latin typeface="+mn-lt"/>
              <a:ea typeface="+mn-ea"/>
              <a:cs typeface="+mn-cs"/>
            </a:rPr>
            <a:t>Outcomes</a:t>
          </a:r>
        </a:p>
      </xdr:txBody>
    </xdr:sp>
    <xdr:clientData/>
  </xdr:twoCellAnchor>
  <xdr:twoCellAnchor>
    <xdr:from>
      <xdr:col>0</xdr:col>
      <xdr:colOff>279988</xdr:colOff>
      <xdr:row>0</xdr:row>
      <xdr:rowOff>101412</xdr:rowOff>
    </xdr:from>
    <xdr:to>
      <xdr:col>2</xdr:col>
      <xdr:colOff>0</xdr:colOff>
      <xdr:row>5</xdr:row>
      <xdr:rowOff>0</xdr:rowOff>
    </xdr:to>
    <xdr:sp macro="" textlink="">
      <xdr:nvSpPr>
        <xdr:cNvPr id="41" name="Rounded Rectangle 40">
          <a:extLst>
            <a:ext uri="{FF2B5EF4-FFF2-40B4-BE49-F238E27FC236}">
              <a16:creationId xmlns:a16="http://schemas.microsoft.com/office/drawing/2014/main" xmlns="" id="{00000000-0008-0000-0200-000029000000}"/>
            </a:ext>
          </a:extLst>
        </xdr:cNvPr>
        <xdr:cNvSpPr/>
      </xdr:nvSpPr>
      <xdr:spPr>
        <a:xfrm>
          <a:off x="279988" y="101412"/>
          <a:ext cx="1463222" cy="85743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GB" sz="1000" b="1">
              <a:solidFill>
                <a:sysClr val="windowText" lastClr="000000"/>
              </a:solidFill>
              <a:latin typeface="+mn-lt"/>
              <a:ea typeface="+mn-ea"/>
              <a:cs typeface="+mn-cs"/>
            </a:rPr>
            <a:t>Impact</a:t>
          </a:r>
        </a:p>
      </xdr:txBody>
    </xdr:sp>
    <xdr:clientData/>
  </xdr:twoCellAnchor>
  <xdr:twoCellAnchor>
    <xdr:from>
      <xdr:col>3</xdr:col>
      <xdr:colOff>179294</xdr:colOff>
      <xdr:row>34</xdr:row>
      <xdr:rowOff>104588</xdr:rowOff>
    </xdr:from>
    <xdr:to>
      <xdr:col>5</xdr:col>
      <xdr:colOff>481153</xdr:colOff>
      <xdr:row>38</xdr:row>
      <xdr:rowOff>150607</xdr:rowOff>
    </xdr:to>
    <xdr:sp macro="" textlink="">
      <xdr:nvSpPr>
        <xdr:cNvPr id="26" name="Rounded Rectangle 25">
          <a:extLst>
            <a:ext uri="{FF2B5EF4-FFF2-40B4-BE49-F238E27FC236}">
              <a16:creationId xmlns:a16="http://schemas.microsoft.com/office/drawing/2014/main" xmlns="" id="{00000000-0008-0000-0200-00001A000000}"/>
            </a:ext>
          </a:extLst>
        </xdr:cNvPr>
        <xdr:cNvSpPr/>
      </xdr:nvSpPr>
      <xdr:spPr>
        <a:xfrm>
          <a:off x="3541059" y="5737412"/>
          <a:ext cx="1646565" cy="822960"/>
        </a:xfrm>
        <a:prstGeom prst="roundRect">
          <a:avLst/>
        </a:prstGeom>
        <a:solidFill>
          <a:sysClr val="window" lastClr="FFFFFF"/>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GB" sz="1000">
              <a:solidFill>
                <a:sysClr val="windowText" lastClr="000000"/>
              </a:solidFill>
              <a:latin typeface="+mn-lt"/>
            </a:rPr>
            <a:t>Baggajute</a:t>
          </a:r>
          <a:r>
            <a:rPr lang="en-GB" sz="1000" baseline="0">
              <a:solidFill>
                <a:sysClr val="windowText" lastClr="000000"/>
              </a:solidFill>
              <a:latin typeface="+mn-lt"/>
            </a:rPr>
            <a:t> procures 5 stitching machines </a:t>
          </a:r>
        </a:p>
        <a:p>
          <a:pPr algn="ctr"/>
          <a:r>
            <a:rPr lang="en-GB" sz="1000" baseline="0">
              <a:solidFill>
                <a:sysClr val="windowText" lastClr="000000"/>
              </a:solidFill>
              <a:latin typeface="+mn-lt"/>
            </a:rPr>
            <a:t>(March-April)</a:t>
          </a:r>
          <a:endParaRPr lang="en-GB" sz="1000">
            <a:solidFill>
              <a:sysClr val="windowText" lastClr="000000"/>
            </a:solidFill>
            <a:latin typeface="+mn-lt"/>
          </a:endParaRPr>
        </a:p>
      </xdr:txBody>
    </xdr:sp>
    <xdr:clientData/>
  </xdr:twoCellAnchor>
  <xdr:twoCellAnchor>
    <xdr:from>
      <xdr:col>6</xdr:col>
      <xdr:colOff>313764</xdr:colOff>
      <xdr:row>40</xdr:row>
      <xdr:rowOff>74708</xdr:rowOff>
    </xdr:from>
    <xdr:to>
      <xdr:col>8</xdr:col>
      <xdr:colOff>615624</xdr:colOff>
      <xdr:row>43</xdr:row>
      <xdr:rowOff>129248</xdr:rowOff>
    </xdr:to>
    <xdr:sp macro="" textlink="">
      <xdr:nvSpPr>
        <xdr:cNvPr id="28" name="Rounded Rectangle 27">
          <a:extLst>
            <a:ext uri="{FF2B5EF4-FFF2-40B4-BE49-F238E27FC236}">
              <a16:creationId xmlns:a16="http://schemas.microsoft.com/office/drawing/2014/main" xmlns="" id="{00000000-0008-0000-0200-00001C000000}"/>
            </a:ext>
          </a:extLst>
        </xdr:cNvPr>
        <xdr:cNvSpPr/>
      </xdr:nvSpPr>
      <xdr:spPr>
        <a:xfrm>
          <a:off x="4022614" y="7492407"/>
          <a:ext cx="1538143" cy="610868"/>
        </a:xfrm>
        <a:prstGeom prst="roundRect">
          <a:avLst/>
        </a:prstGeom>
        <a:solidFill>
          <a:sysClr val="window" lastClr="FFFFFF"/>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GB" sz="1000">
              <a:solidFill>
                <a:sysClr val="windowText" lastClr="000000"/>
              </a:solidFill>
              <a:latin typeface="+mn-lt"/>
            </a:rPr>
            <a:t>EMD signs partnership with Baggajute </a:t>
          </a:r>
        </a:p>
        <a:p>
          <a:pPr algn="ctr"/>
          <a:r>
            <a:rPr lang="en-GB" sz="1000">
              <a:solidFill>
                <a:sysClr val="windowText" lastClr="000000"/>
              </a:solidFill>
              <a:latin typeface="+mn-lt"/>
            </a:rPr>
            <a:t>(February)</a:t>
          </a:r>
        </a:p>
      </xdr:txBody>
    </xdr:sp>
    <xdr:clientData/>
  </xdr:twoCellAnchor>
  <xdr:twoCellAnchor>
    <xdr:from>
      <xdr:col>6</xdr:col>
      <xdr:colOff>263193</xdr:colOff>
      <xdr:row>33</xdr:row>
      <xdr:rowOff>162964</xdr:rowOff>
    </xdr:from>
    <xdr:to>
      <xdr:col>9</xdr:col>
      <xdr:colOff>73058</xdr:colOff>
      <xdr:row>38</xdr:row>
      <xdr:rowOff>181534</xdr:rowOff>
    </xdr:to>
    <xdr:sp macro="" textlink="">
      <xdr:nvSpPr>
        <xdr:cNvPr id="31" name="Rounded Rectangle 30">
          <a:extLst>
            <a:ext uri="{FF2B5EF4-FFF2-40B4-BE49-F238E27FC236}">
              <a16:creationId xmlns:a16="http://schemas.microsoft.com/office/drawing/2014/main" xmlns="" id="{00000000-0008-0000-0200-00001F000000}"/>
            </a:ext>
          </a:extLst>
        </xdr:cNvPr>
        <xdr:cNvSpPr/>
      </xdr:nvSpPr>
      <xdr:spPr>
        <a:xfrm>
          <a:off x="3972043" y="6282566"/>
          <a:ext cx="1664289" cy="945782"/>
        </a:xfrm>
        <a:prstGeom prst="roundRect">
          <a:avLst/>
        </a:prstGeom>
        <a:solidFill>
          <a:sysClr val="window" lastClr="FFFFFF"/>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GB" sz="1000">
              <a:solidFill>
                <a:sysClr val="windowText" lastClr="000000"/>
              </a:solidFill>
              <a:latin typeface="+mn-lt"/>
            </a:rPr>
            <a:t>Baggajute hires 150 female workers to operate the new machines</a:t>
          </a:r>
        </a:p>
        <a:p>
          <a:pPr algn="ctr"/>
          <a:r>
            <a:rPr lang="en-GB" sz="1000">
              <a:solidFill>
                <a:sysClr val="windowText" lastClr="000000"/>
              </a:solidFill>
              <a:latin typeface="+mn-lt"/>
            </a:rPr>
            <a:t>(April-May)</a:t>
          </a:r>
        </a:p>
      </xdr:txBody>
    </xdr:sp>
    <xdr:clientData/>
  </xdr:twoCellAnchor>
  <xdr:twoCellAnchor>
    <xdr:from>
      <xdr:col>9</xdr:col>
      <xdr:colOff>466877</xdr:colOff>
      <xdr:row>33</xdr:row>
      <xdr:rowOff>118009</xdr:rowOff>
    </xdr:from>
    <xdr:to>
      <xdr:col>12</xdr:col>
      <xdr:colOff>526644</xdr:colOff>
      <xdr:row>38</xdr:row>
      <xdr:rowOff>161848</xdr:rowOff>
    </xdr:to>
    <xdr:sp macro="" textlink="">
      <xdr:nvSpPr>
        <xdr:cNvPr id="32" name="Rounded Rectangle 31">
          <a:extLst>
            <a:ext uri="{FF2B5EF4-FFF2-40B4-BE49-F238E27FC236}">
              <a16:creationId xmlns:a16="http://schemas.microsoft.com/office/drawing/2014/main" xmlns="" id="{00000000-0008-0000-0200-000020000000}"/>
            </a:ext>
          </a:extLst>
        </xdr:cNvPr>
        <xdr:cNvSpPr/>
      </xdr:nvSpPr>
      <xdr:spPr>
        <a:xfrm>
          <a:off x="6030151" y="6237611"/>
          <a:ext cx="1914192" cy="971051"/>
        </a:xfrm>
        <a:prstGeom prst="roundRect">
          <a:avLst/>
        </a:prstGeom>
        <a:solidFill>
          <a:sysClr val="window" lastClr="FFFFFF"/>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GB" sz="1000">
              <a:solidFill>
                <a:sysClr val="windowText" lastClr="000000"/>
              </a:solidFill>
              <a:latin typeface="+mn-lt"/>
            </a:rPr>
            <a:t>Baggajute</a:t>
          </a:r>
          <a:r>
            <a:rPr lang="en-GB" sz="1000" baseline="0">
              <a:solidFill>
                <a:sysClr val="windowText" lastClr="000000"/>
              </a:solidFill>
              <a:latin typeface="+mn-lt"/>
            </a:rPr>
            <a:t> hires two marketing managers to market new products for potential export markets</a:t>
          </a:r>
        </a:p>
        <a:p>
          <a:pPr algn="ctr"/>
          <a:r>
            <a:rPr lang="en-GB" sz="1000" baseline="0">
              <a:solidFill>
                <a:sysClr val="windowText" lastClr="000000"/>
              </a:solidFill>
              <a:latin typeface="+mn-lt"/>
            </a:rPr>
            <a:t>(April)</a:t>
          </a:r>
          <a:endParaRPr lang="en-GB" sz="1000">
            <a:solidFill>
              <a:sysClr val="windowText" lastClr="000000"/>
            </a:solidFill>
            <a:latin typeface="+mn-lt"/>
          </a:endParaRPr>
        </a:p>
      </xdr:txBody>
    </xdr:sp>
    <xdr:clientData/>
  </xdr:twoCellAnchor>
  <xdr:twoCellAnchor>
    <xdr:from>
      <xdr:col>6</xdr:col>
      <xdr:colOff>325003</xdr:colOff>
      <xdr:row>27</xdr:row>
      <xdr:rowOff>102670</xdr:rowOff>
    </xdr:from>
    <xdr:to>
      <xdr:col>9</xdr:col>
      <xdr:colOff>8722</xdr:colOff>
      <xdr:row>32</xdr:row>
      <xdr:rowOff>168585</xdr:rowOff>
    </xdr:to>
    <xdr:sp macro="" textlink="">
      <xdr:nvSpPr>
        <xdr:cNvPr id="33" name="Rounded Rectangle 32">
          <a:extLst>
            <a:ext uri="{FF2B5EF4-FFF2-40B4-BE49-F238E27FC236}">
              <a16:creationId xmlns:a16="http://schemas.microsoft.com/office/drawing/2014/main" xmlns="" id="{00000000-0008-0000-0200-000021000000}"/>
            </a:ext>
          </a:extLst>
        </xdr:cNvPr>
        <xdr:cNvSpPr/>
      </xdr:nvSpPr>
      <xdr:spPr>
        <a:xfrm>
          <a:off x="4033853" y="5109617"/>
          <a:ext cx="1538143" cy="993127"/>
        </a:xfrm>
        <a:prstGeom prst="roundRect">
          <a:avLst/>
        </a:prstGeom>
        <a:solidFill>
          <a:sysClr val="window" lastClr="FFFFFF"/>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GB" sz="1000">
              <a:solidFill>
                <a:sysClr val="windowText" lastClr="000000"/>
              </a:solidFill>
              <a:latin typeface="+mn-lt"/>
            </a:rPr>
            <a:t>EMD trains</a:t>
          </a:r>
          <a:r>
            <a:rPr lang="en-GB" sz="1000" baseline="0">
              <a:solidFill>
                <a:sysClr val="windowText" lastClr="000000"/>
              </a:solidFill>
              <a:latin typeface="+mn-lt"/>
            </a:rPr>
            <a:t> female staff</a:t>
          </a:r>
        </a:p>
        <a:p>
          <a:pPr algn="ctr"/>
          <a:r>
            <a:rPr lang="en-GB" sz="1000" baseline="0">
              <a:solidFill>
                <a:sysClr val="windowText" lastClr="000000"/>
              </a:solidFill>
              <a:latin typeface="+mn-lt"/>
            </a:rPr>
            <a:t>(June)</a:t>
          </a:r>
          <a:endParaRPr lang="en-GB" sz="1000">
            <a:solidFill>
              <a:sysClr val="windowText" lastClr="000000"/>
            </a:solidFill>
            <a:latin typeface="+mn-lt"/>
          </a:endParaRPr>
        </a:p>
      </xdr:txBody>
    </xdr:sp>
    <xdr:clientData/>
  </xdr:twoCellAnchor>
  <xdr:twoCellAnchor>
    <xdr:from>
      <xdr:col>10</xdr:col>
      <xdr:colOff>18644</xdr:colOff>
      <xdr:row>27</xdr:row>
      <xdr:rowOff>89912</xdr:rowOff>
    </xdr:from>
    <xdr:to>
      <xdr:col>12</xdr:col>
      <xdr:colOff>320503</xdr:colOff>
      <xdr:row>32</xdr:row>
      <xdr:rowOff>150608</xdr:rowOff>
    </xdr:to>
    <xdr:sp macro="" textlink="">
      <xdr:nvSpPr>
        <xdr:cNvPr id="34" name="Rounded Rectangle 33">
          <a:extLst>
            <a:ext uri="{FF2B5EF4-FFF2-40B4-BE49-F238E27FC236}">
              <a16:creationId xmlns:a16="http://schemas.microsoft.com/office/drawing/2014/main" xmlns="" id="{00000000-0008-0000-0200-000022000000}"/>
            </a:ext>
          </a:extLst>
        </xdr:cNvPr>
        <xdr:cNvSpPr/>
      </xdr:nvSpPr>
      <xdr:spPr>
        <a:xfrm>
          <a:off x="6200060" y="5096859"/>
          <a:ext cx="1538142" cy="987908"/>
        </a:xfrm>
        <a:prstGeom prst="roundRect">
          <a:avLst/>
        </a:prstGeom>
        <a:solidFill>
          <a:sysClr val="window" lastClr="FFFFFF"/>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GB" sz="1000">
              <a:solidFill>
                <a:sysClr val="windowText" lastClr="000000"/>
              </a:solidFill>
              <a:latin typeface="+mn-lt"/>
            </a:rPr>
            <a:t>Marketing</a:t>
          </a:r>
          <a:r>
            <a:rPr lang="en-GB" sz="1000" baseline="0">
              <a:solidFill>
                <a:sysClr val="windowText" lastClr="000000"/>
              </a:solidFill>
              <a:latin typeface="+mn-lt"/>
            </a:rPr>
            <a:t> managers attend export fair in Germany and interact potential clients</a:t>
          </a:r>
        </a:p>
        <a:p>
          <a:pPr algn="ctr"/>
          <a:r>
            <a:rPr lang="en-GB" sz="1000" baseline="0">
              <a:solidFill>
                <a:sysClr val="windowText" lastClr="000000"/>
              </a:solidFill>
              <a:latin typeface="+mn-lt"/>
            </a:rPr>
            <a:t>(May)</a:t>
          </a:r>
          <a:endParaRPr lang="en-GB" sz="1000">
            <a:solidFill>
              <a:sysClr val="windowText" lastClr="000000"/>
            </a:solidFill>
            <a:latin typeface="+mn-lt"/>
          </a:endParaRPr>
        </a:p>
      </xdr:txBody>
    </xdr:sp>
    <xdr:clientData/>
  </xdr:twoCellAnchor>
  <xdr:twoCellAnchor>
    <xdr:from>
      <xdr:col>3</xdr:col>
      <xdr:colOff>134470</xdr:colOff>
      <xdr:row>21</xdr:row>
      <xdr:rowOff>155159</xdr:rowOff>
    </xdr:from>
    <xdr:to>
      <xdr:col>5</xdr:col>
      <xdr:colOff>527124</xdr:colOff>
      <xdr:row>26</xdr:row>
      <xdr:rowOff>145821</xdr:rowOff>
    </xdr:to>
    <xdr:sp macro="" textlink="">
      <xdr:nvSpPr>
        <xdr:cNvPr id="35" name="Rounded Rectangle 34">
          <a:extLst>
            <a:ext uri="{FF2B5EF4-FFF2-40B4-BE49-F238E27FC236}">
              <a16:creationId xmlns:a16="http://schemas.microsoft.com/office/drawing/2014/main" xmlns="" id="{00000000-0008-0000-0200-000023000000}"/>
            </a:ext>
          </a:extLst>
        </xdr:cNvPr>
        <xdr:cNvSpPr/>
      </xdr:nvSpPr>
      <xdr:spPr>
        <a:xfrm>
          <a:off x="1988895" y="4049451"/>
          <a:ext cx="1628937" cy="917874"/>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GB" sz="1000" b="0">
              <a:solidFill>
                <a:sysClr val="windowText" lastClr="000000"/>
              </a:solidFill>
              <a:latin typeface="+mn-lt"/>
            </a:rPr>
            <a:t>Stitching machine</a:t>
          </a:r>
          <a:r>
            <a:rPr lang="en-GB" sz="1000" b="0" baseline="0">
              <a:solidFill>
                <a:sysClr val="windowText" lastClr="000000"/>
              </a:solidFill>
              <a:latin typeface="+mn-lt"/>
            </a:rPr>
            <a:t> is installed and stitching lines are operational</a:t>
          </a:r>
          <a:r>
            <a:rPr lang="en-GB" sz="1000" b="0">
              <a:solidFill>
                <a:sysClr val="windowText" lastClr="000000"/>
              </a:solidFill>
              <a:latin typeface="+mn-lt"/>
            </a:rPr>
            <a:t> </a:t>
          </a:r>
        </a:p>
        <a:p>
          <a:pPr algn="ctr"/>
          <a:r>
            <a:rPr lang="en-GB" sz="1000" b="0">
              <a:solidFill>
                <a:sysClr val="windowText" lastClr="000000"/>
              </a:solidFill>
              <a:latin typeface="+mn-lt"/>
            </a:rPr>
            <a:t>(Jun</a:t>
          </a:r>
          <a:r>
            <a:rPr lang="en-GB" sz="1000" b="0" baseline="0">
              <a:solidFill>
                <a:sysClr val="windowText" lastClr="000000"/>
              </a:solidFill>
              <a:latin typeface="+mn-lt"/>
            </a:rPr>
            <a:t>e)</a:t>
          </a:r>
          <a:endParaRPr lang="en-GB" sz="1000" b="0">
            <a:solidFill>
              <a:sysClr val="windowText" lastClr="000000"/>
            </a:solidFill>
            <a:latin typeface="+mn-lt"/>
          </a:endParaRPr>
        </a:p>
      </xdr:txBody>
    </xdr:sp>
    <xdr:clientData/>
  </xdr:twoCellAnchor>
  <xdr:twoCellAnchor>
    <xdr:from>
      <xdr:col>9</xdr:col>
      <xdr:colOff>275355</xdr:colOff>
      <xdr:row>21</xdr:row>
      <xdr:rowOff>146106</xdr:rowOff>
    </xdr:from>
    <xdr:to>
      <xdr:col>12</xdr:col>
      <xdr:colOff>561948</xdr:colOff>
      <xdr:row>26</xdr:row>
      <xdr:rowOff>168583</xdr:rowOff>
    </xdr:to>
    <xdr:sp macro="" textlink="">
      <xdr:nvSpPr>
        <xdr:cNvPr id="36" name="Rounded Rectangle 35">
          <a:extLst>
            <a:ext uri="{FF2B5EF4-FFF2-40B4-BE49-F238E27FC236}">
              <a16:creationId xmlns:a16="http://schemas.microsoft.com/office/drawing/2014/main" xmlns="" id="{00000000-0008-0000-0200-000024000000}"/>
            </a:ext>
          </a:extLst>
        </xdr:cNvPr>
        <xdr:cNvSpPr/>
      </xdr:nvSpPr>
      <xdr:spPr>
        <a:xfrm>
          <a:off x="5838629" y="4040398"/>
          <a:ext cx="2141018" cy="949689"/>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GB" sz="1000" b="0">
              <a:solidFill>
                <a:sysClr val="windowText" lastClr="000000"/>
              </a:solidFill>
              <a:latin typeface="+mn-lt"/>
            </a:rPr>
            <a:t>Marketing managers start reaching out to potential European importers of high quality jute bags</a:t>
          </a:r>
        </a:p>
        <a:p>
          <a:pPr algn="ctr"/>
          <a:r>
            <a:rPr lang="en-GB" sz="1000" b="0">
              <a:solidFill>
                <a:sysClr val="windowText" lastClr="000000"/>
              </a:solidFill>
              <a:latin typeface="+mn-lt"/>
            </a:rPr>
            <a:t>(May-Jun</a:t>
          </a:r>
          <a:r>
            <a:rPr lang="en-GB" sz="1000" b="0" baseline="0">
              <a:solidFill>
                <a:sysClr val="windowText" lastClr="000000"/>
              </a:solidFill>
              <a:latin typeface="+mn-lt"/>
            </a:rPr>
            <a:t>e)</a:t>
          </a:r>
          <a:endParaRPr lang="en-GB" sz="1000" b="0">
            <a:solidFill>
              <a:sysClr val="windowText" lastClr="000000"/>
            </a:solidFill>
            <a:latin typeface="+mn-lt"/>
          </a:endParaRPr>
        </a:p>
      </xdr:txBody>
    </xdr:sp>
    <xdr:clientData/>
  </xdr:twoCellAnchor>
  <xdr:twoCellAnchor>
    <xdr:from>
      <xdr:col>4</xdr:col>
      <xdr:colOff>46308</xdr:colOff>
      <xdr:row>14</xdr:row>
      <xdr:rowOff>12700</xdr:rowOff>
    </xdr:from>
    <xdr:to>
      <xdr:col>6</xdr:col>
      <xdr:colOff>347521</xdr:colOff>
      <xdr:row>18</xdr:row>
      <xdr:rowOff>148177</xdr:rowOff>
    </xdr:to>
    <xdr:sp macro="" textlink="">
      <xdr:nvSpPr>
        <xdr:cNvPr id="37" name="Rounded Rectangle 36">
          <a:extLst>
            <a:ext uri="{FF2B5EF4-FFF2-40B4-BE49-F238E27FC236}">
              <a16:creationId xmlns:a16="http://schemas.microsoft.com/office/drawing/2014/main" xmlns="" id="{00000000-0008-0000-0200-000025000000}"/>
            </a:ext>
          </a:extLst>
        </xdr:cNvPr>
        <xdr:cNvSpPr/>
      </xdr:nvSpPr>
      <xdr:spPr>
        <a:xfrm>
          <a:off x="2518874" y="2608895"/>
          <a:ext cx="1537497" cy="877247"/>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GB" sz="1000" b="0">
              <a:solidFill>
                <a:sysClr val="windowText" lastClr="000000"/>
              </a:solidFill>
              <a:latin typeface="+mn-lt"/>
              <a:ea typeface="+mn-ea"/>
              <a:cs typeface="+mn-cs"/>
            </a:rPr>
            <a:t>Baggajute has capacity to produce high quality jute bags </a:t>
          </a:r>
        </a:p>
        <a:p>
          <a:pPr marL="0" indent="0" algn="ctr"/>
          <a:r>
            <a:rPr lang="en-GB" sz="1000" b="0">
              <a:solidFill>
                <a:sysClr val="windowText" lastClr="000000"/>
              </a:solidFill>
              <a:latin typeface="+mn-lt"/>
              <a:ea typeface="+mn-ea"/>
              <a:cs typeface="+mn-cs"/>
            </a:rPr>
            <a:t>(June)</a:t>
          </a:r>
        </a:p>
      </xdr:txBody>
    </xdr:sp>
    <xdr:clientData/>
  </xdr:twoCellAnchor>
  <xdr:twoCellAnchor>
    <xdr:from>
      <xdr:col>9</xdr:col>
      <xdr:colOff>586208</xdr:colOff>
      <xdr:row>14</xdr:row>
      <xdr:rowOff>68165</xdr:rowOff>
    </xdr:from>
    <xdr:to>
      <xdr:col>12</xdr:col>
      <xdr:colOff>269280</xdr:colOff>
      <xdr:row>19</xdr:row>
      <xdr:rowOff>41923</xdr:rowOff>
    </xdr:to>
    <xdr:sp macro="" textlink="">
      <xdr:nvSpPr>
        <xdr:cNvPr id="43" name="Rounded Rectangle 42">
          <a:extLst>
            <a:ext uri="{FF2B5EF4-FFF2-40B4-BE49-F238E27FC236}">
              <a16:creationId xmlns:a16="http://schemas.microsoft.com/office/drawing/2014/main" xmlns="" id="{00000000-0008-0000-0200-00002B000000}"/>
            </a:ext>
          </a:extLst>
        </xdr:cNvPr>
        <xdr:cNvSpPr/>
      </xdr:nvSpPr>
      <xdr:spPr>
        <a:xfrm>
          <a:off x="6149482" y="2664360"/>
          <a:ext cx="1537497" cy="90097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GB" sz="1000" b="0">
              <a:solidFill>
                <a:sysClr val="windowText" lastClr="000000"/>
              </a:solidFill>
              <a:latin typeface="+mn-lt"/>
              <a:ea typeface="+mn-ea"/>
              <a:cs typeface="+mn-cs"/>
            </a:rPr>
            <a:t>Baggajute</a:t>
          </a:r>
          <a:r>
            <a:rPr lang="en-GB" sz="1000" b="0" baseline="0">
              <a:solidFill>
                <a:sysClr val="windowText" lastClr="000000"/>
              </a:solidFill>
              <a:latin typeface="+mn-lt"/>
              <a:ea typeface="+mn-ea"/>
              <a:cs typeface="+mn-cs"/>
            </a:rPr>
            <a:t> obtains export orders of high quality </a:t>
          </a:r>
          <a:r>
            <a:rPr lang="en-GB" sz="1000" b="0">
              <a:solidFill>
                <a:sysClr val="windowText" lastClr="000000"/>
              </a:solidFill>
              <a:latin typeface="+mn-lt"/>
              <a:ea typeface="+mn-ea"/>
              <a:cs typeface="+mn-cs"/>
            </a:rPr>
            <a:t>Jute bags </a:t>
          </a:r>
        </a:p>
        <a:p>
          <a:pPr marL="0" indent="0" algn="ctr"/>
          <a:r>
            <a:rPr lang="en-GB" sz="1000" b="0" baseline="0">
              <a:solidFill>
                <a:sysClr val="windowText" lastClr="000000"/>
              </a:solidFill>
              <a:latin typeface="+mn-lt"/>
              <a:ea typeface="+mn-ea"/>
              <a:cs typeface="+mn-cs"/>
            </a:rPr>
            <a:t>(July)</a:t>
          </a:r>
          <a:endParaRPr lang="en-GB" sz="1000" b="0">
            <a:solidFill>
              <a:sysClr val="windowText" lastClr="000000"/>
            </a:solidFill>
            <a:latin typeface="+mn-lt"/>
            <a:ea typeface="+mn-ea"/>
            <a:cs typeface="+mn-cs"/>
          </a:endParaRPr>
        </a:p>
      </xdr:txBody>
    </xdr:sp>
    <xdr:clientData/>
  </xdr:twoCellAnchor>
  <xdr:twoCellAnchor>
    <xdr:from>
      <xdr:col>6</xdr:col>
      <xdr:colOff>268941</xdr:colOff>
      <xdr:row>7</xdr:row>
      <xdr:rowOff>136337</xdr:rowOff>
    </xdr:from>
    <xdr:to>
      <xdr:col>8</xdr:col>
      <xdr:colOff>570156</xdr:colOff>
      <xdr:row>11</xdr:row>
      <xdr:rowOff>182355</xdr:rowOff>
    </xdr:to>
    <xdr:sp macro="" textlink="">
      <xdr:nvSpPr>
        <xdr:cNvPr id="44" name="Rounded Rectangle 43">
          <a:extLst>
            <a:ext uri="{FF2B5EF4-FFF2-40B4-BE49-F238E27FC236}">
              <a16:creationId xmlns:a16="http://schemas.microsoft.com/office/drawing/2014/main" xmlns="" id="{00000000-0008-0000-0200-00002C000000}"/>
            </a:ext>
          </a:extLst>
        </xdr:cNvPr>
        <xdr:cNvSpPr/>
      </xdr:nvSpPr>
      <xdr:spPr>
        <a:xfrm>
          <a:off x="5196541" y="1609537"/>
          <a:ext cx="1533115" cy="782618"/>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GB" sz="1000" b="0">
              <a:solidFill>
                <a:sysClr val="windowText" lastClr="000000"/>
              </a:solidFill>
              <a:latin typeface="+mn-lt"/>
              <a:ea typeface="+mn-ea"/>
              <a:cs typeface="+mn-cs"/>
            </a:rPr>
            <a:t>Baggajute produces high quality jute bags</a:t>
          </a:r>
        </a:p>
        <a:p>
          <a:pPr marL="0" indent="0" algn="ctr"/>
          <a:r>
            <a:rPr lang="en-GB" sz="1000" b="0">
              <a:solidFill>
                <a:sysClr val="windowText" lastClr="000000"/>
              </a:solidFill>
              <a:latin typeface="+mn-lt"/>
              <a:ea typeface="+mn-ea"/>
              <a:cs typeface="+mn-cs"/>
            </a:rPr>
            <a:t>(July onwards)</a:t>
          </a:r>
        </a:p>
      </xdr:txBody>
    </xdr:sp>
    <xdr:clientData/>
  </xdr:twoCellAnchor>
  <xdr:twoCellAnchor>
    <xdr:from>
      <xdr:col>9</xdr:col>
      <xdr:colOff>89648</xdr:colOff>
      <xdr:row>7</xdr:row>
      <xdr:rowOff>122126</xdr:rowOff>
    </xdr:from>
    <xdr:to>
      <xdr:col>11</xdr:col>
      <xdr:colOff>390861</xdr:colOff>
      <xdr:row>12</xdr:row>
      <xdr:rowOff>11238</xdr:rowOff>
    </xdr:to>
    <xdr:sp macro="" textlink="">
      <xdr:nvSpPr>
        <xdr:cNvPr id="46" name="Rounded Rectangle 45">
          <a:extLst>
            <a:ext uri="{FF2B5EF4-FFF2-40B4-BE49-F238E27FC236}">
              <a16:creationId xmlns:a16="http://schemas.microsoft.com/office/drawing/2014/main" xmlns="" id="{00000000-0008-0000-0200-00002E000000}"/>
            </a:ext>
          </a:extLst>
        </xdr:cNvPr>
        <xdr:cNvSpPr/>
      </xdr:nvSpPr>
      <xdr:spPr>
        <a:xfrm>
          <a:off x="5652922" y="1420223"/>
          <a:ext cx="1537497" cy="81632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GB" sz="1000" b="0">
              <a:solidFill>
                <a:sysClr val="windowText" lastClr="000000"/>
              </a:solidFill>
              <a:latin typeface="+mn-lt"/>
              <a:ea typeface="+mn-ea"/>
              <a:cs typeface="+mn-cs"/>
            </a:rPr>
            <a:t>Baggajute sell high quality jute bags and earns profit</a:t>
          </a:r>
        </a:p>
        <a:p>
          <a:pPr marL="0" indent="0" algn="ctr"/>
          <a:r>
            <a:rPr lang="en-GB" sz="1000" b="0">
              <a:solidFill>
                <a:sysClr val="windowText" lastClr="000000"/>
              </a:solidFill>
              <a:latin typeface="+mn-lt"/>
              <a:ea typeface="+mn-ea"/>
              <a:cs typeface="+mn-cs"/>
            </a:rPr>
            <a:t>(July</a:t>
          </a:r>
          <a:r>
            <a:rPr lang="en-GB" sz="1000" b="0" baseline="0">
              <a:solidFill>
                <a:sysClr val="windowText" lastClr="000000"/>
              </a:solidFill>
              <a:latin typeface="+mn-lt"/>
              <a:ea typeface="+mn-ea"/>
              <a:cs typeface="+mn-cs"/>
            </a:rPr>
            <a:t> onwards)</a:t>
          </a:r>
          <a:endParaRPr lang="en-GB" sz="1000" b="0">
            <a:solidFill>
              <a:sysClr val="windowText" lastClr="000000"/>
            </a:solidFill>
            <a:latin typeface="+mn-lt"/>
            <a:ea typeface="+mn-ea"/>
            <a:cs typeface="+mn-cs"/>
          </a:endParaRPr>
        </a:p>
      </xdr:txBody>
    </xdr:sp>
    <xdr:clientData/>
  </xdr:twoCellAnchor>
  <xdr:twoCellAnchor>
    <xdr:from>
      <xdr:col>10</xdr:col>
      <xdr:colOff>14942</xdr:colOff>
      <xdr:row>1</xdr:row>
      <xdr:rowOff>11239</xdr:rowOff>
    </xdr:from>
    <xdr:to>
      <xdr:col>12</xdr:col>
      <xdr:colOff>590044</xdr:colOff>
      <xdr:row>5</xdr:row>
      <xdr:rowOff>76201</xdr:rowOff>
    </xdr:to>
    <xdr:sp macro="" textlink="">
      <xdr:nvSpPr>
        <xdr:cNvPr id="48" name="Rounded Rectangle 47">
          <a:extLst>
            <a:ext uri="{FF2B5EF4-FFF2-40B4-BE49-F238E27FC236}">
              <a16:creationId xmlns:a16="http://schemas.microsoft.com/office/drawing/2014/main" xmlns="" id="{00000000-0008-0000-0200-000030000000}"/>
            </a:ext>
          </a:extLst>
        </xdr:cNvPr>
        <xdr:cNvSpPr/>
      </xdr:nvSpPr>
      <xdr:spPr>
        <a:xfrm>
          <a:off x="6196358" y="196681"/>
          <a:ext cx="1811385" cy="80673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GB" sz="1000" b="0">
              <a:solidFill>
                <a:sysClr val="windowText" lastClr="000000"/>
              </a:solidFill>
              <a:latin typeface="+mn-lt"/>
              <a:ea typeface="+mn-ea"/>
              <a:cs typeface="+mn-cs"/>
            </a:rPr>
            <a:t>Additional employment</a:t>
          </a:r>
          <a:r>
            <a:rPr lang="en-GB" sz="1000" b="0" baseline="0">
              <a:solidFill>
                <a:sysClr val="windowText" lastClr="000000"/>
              </a:solidFill>
              <a:latin typeface="+mn-lt"/>
              <a:ea typeface="+mn-ea"/>
              <a:cs typeface="+mn-cs"/>
            </a:rPr>
            <a:t> created for female workers who now work at Baggajute</a:t>
          </a:r>
          <a:endParaRPr lang="en-GB" sz="1000" b="0">
            <a:solidFill>
              <a:sysClr val="windowText" lastClr="000000"/>
            </a:solidFill>
            <a:latin typeface="+mn-lt"/>
            <a:ea typeface="+mn-ea"/>
            <a:cs typeface="+mn-cs"/>
          </a:endParaRPr>
        </a:p>
      </xdr:txBody>
    </xdr:sp>
    <xdr:clientData/>
  </xdr:twoCellAnchor>
  <xdr:twoCellAnchor>
    <xdr:from>
      <xdr:col>2</xdr:col>
      <xdr:colOff>380997</xdr:colOff>
      <xdr:row>0</xdr:row>
      <xdr:rowOff>134907</xdr:rowOff>
    </xdr:from>
    <xdr:to>
      <xdr:col>5</xdr:col>
      <xdr:colOff>9858</xdr:colOff>
      <xdr:row>5</xdr:row>
      <xdr:rowOff>130426</xdr:rowOff>
    </xdr:to>
    <xdr:sp macro="" textlink="">
      <xdr:nvSpPr>
        <xdr:cNvPr id="49" name="Rounded Rectangle 48">
          <a:extLst>
            <a:ext uri="{FF2B5EF4-FFF2-40B4-BE49-F238E27FC236}">
              <a16:creationId xmlns:a16="http://schemas.microsoft.com/office/drawing/2014/main" xmlns="" id="{00000000-0008-0000-0200-000031000000}"/>
            </a:ext>
          </a:extLst>
        </xdr:cNvPr>
        <xdr:cNvSpPr/>
      </xdr:nvSpPr>
      <xdr:spPr>
        <a:xfrm>
          <a:off x="2853563" y="134907"/>
          <a:ext cx="1483286" cy="92273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GB" sz="1000" b="0">
              <a:solidFill>
                <a:sysClr val="windowText" lastClr="000000"/>
              </a:solidFill>
              <a:latin typeface="+mn-lt"/>
              <a:ea typeface="+mn-ea"/>
              <a:cs typeface="+mn-cs"/>
            </a:rPr>
            <a:t>Additional income created for jute farmers and Baggajute female workers</a:t>
          </a:r>
          <a:endParaRPr lang="en-GB" sz="1000" b="0" baseline="0">
            <a:solidFill>
              <a:sysClr val="windowText" lastClr="000000"/>
            </a:solidFill>
            <a:latin typeface="+mn-lt"/>
            <a:ea typeface="+mn-ea"/>
            <a:cs typeface="+mn-cs"/>
          </a:endParaRPr>
        </a:p>
      </xdr:txBody>
    </xdr:sp>
    <xdr:clientData/>
  </xdr:twoCellAnchor>
  <xdr:twoCellAnchor>
    <xdr:from>
      <xdr:col>12</xdr:col>
      <xdr:colOff>22546</xdr:colOff>
      <xdr:row>6</xdr:row>
      <xdr:rowOff>123628</xdr:rowOff>
    </xdr:from>
    <xdr:to>
      <xdr:col>14</xdr:col>
      <xdr:colOff>478118</xdr:colOff>
      <xdr:row>13</xdr:row>
      <xdr:rowOff>22478</xdr:rowOff>
    </xdr:to>
    <xdr:sp macro="" textlink="">
      <xdr:nvSpPr>
        <xdr:cNvPr id="50" name="Rounded Rectangle 49">
          <a:extLst>
            <a:ext uri="{FF2B5EF4-FFF2-40B4-BE49-F238E27FC236}">
              <a16:creationId xmlns:a16="http://schemas.microsoft.com/office/drawing/2014/main" xmlns="" id="{00000000-0008-0000-0200-000032000000}"/>
            </a:ext>
          </a:extLst>
        </xdr:cNvPr>
        <xdr:cNvSpPr/>
      </xdr:nvSpPr>
      <xdr:spPr>
        <a:xfrm>
          <a:off x="7373605" y="1244216"/>
          <a:ext cx="1680748" cy="1206203"/>
        </a:xfrm>
        <a:prstGeom prst="roundRect">
          <a:avLst/>
        </a:prstGeom>
        <a:gradFill>
          <a:gsLst>
            <a:gs pos="97998">
              <a:schemeClr val="bg1">
                <a:lumMod val="95000"/>
              </a:schemeClr>
            </a:gs>
            <a:gs pos="89990">
              <a:schemeClr val="bg1">
                <a:lumMod val="85000"/>
              </a:schemeClr>
            </a:gs>
            <a:gs pos="0">
              <a:schemeClr val="bg1">
                <a:lumMod val="65000"/>
              </a:schemeClr>
            </a:gs>
            <a:gs pos="35000">
              <a:schemeClr val="bg1">
                <a:lumMod val="85000"/>
              </a:schemeClr>
            </a:gs>
            <a:gs pos="95996">
              <a:schemeClr val="bg1"/>
            </a:gs>
            <a:gs pos="100000">
              <a:schemeClr val="bg1"/>
            </a:gs>
          </a:gsLst>
        </a:gradFill>
        <a:ln>
          <a:solidFill>
            <a:schemeClr val="bg1">
              <a:lumMod val="50000"/>
            </a:schemeClr>
          </a:solidFill>
          <a:prstDash val="dash"/>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indent="0" algn="ctr"/>
          <a:r>
            <a:rPr lang="en-GB" sz="1000" b="0">
              <a:solidFill>
                <a:sysClr val="windowText" lastClr="000000"/>
              </a:solidFill>
              <a:latin typeface="+mn-lt"/>
              <a:ea typeface="+mn-ea"/>
              <a:cs typeface="+mn-cs"/>
            </a:rPr>
            <a:t>Other jute manufacturers make</a:t>
          </a:r>
          <a:r>
            <a:rPr lang="en-GB" sz="1000" b="0" baseline="0">
              <a:solidFill>
                <a:sysClr val="windowText" lastClr="000000"/>
              </a:solidFill>
              <a:latin typeface="+mn-lt"/>
              <a:ea typeface="+mn-ea"/>
              <a:cs typeface="+mn-cs"/>
            </a:rPr>
            <a:t> diversified products to enter the export market</a:t>
          </a:r>
          <a:endParaRPr lang="en-GB" sz="1000" b="0">
            <a:solidFill>
              <a:sysClr val="windowText" lastClr="000000"/>
            </a:solidFill>
            <a:latin typeface="+mn-lt"/>
            <a:ea typeface="+mn-ea"/>
            <a:cs typeface="+mn-cs"/>
          </a:endParaRPr>
        </a:p>
      </xdr:txBody>
    </xdr:sp>
    <xdr:clientData/>
  </xdr:twoCellAnchor>
  <xdr:twoCellAnchor>
    <xdr:from>
      <xdr:col>4</xdr:col>
      <xdr:colOff>330224</xdr:colOff>
      <xdr:row>38</xdr:row>
      <xdr:rowOff>150607</xdr:rowOff>
    </xdr:from>
    <xdr:to>
      <xdr:col>7</xdr:col>
      <xdr:colOff>464695</xdr:colOff>
      <xdr:row>40</xdr:row>
      <xdr:rowOff>74708</xdr:rowOff>
    </xdr:to>
    <xdr:cxnSp macro="">
      <xdr:nvCxnSpPr>
        <xdr:cNvPr id="30" name="Elbow Connector 29">
          <a:extLst>
            <a:ext uri="{FF2B5EF4-FFF2-40B4-BE49-F238E27FC236}">
              <a16:creationId xmlns:a16="http://schemas.microsoft.com/office/drawing/2014/main" xmlns="" id="{00000000-0008-0000-0200-00001E000000}"/>
            </a:ext>
          </a:extLst>
        </xdr:cNvPr>
        <xdr:cNvCxnSpPr>
          <a:stCxn id="28" idx="0"/>
          <a:endCxn id="26" idx="2"/>
        </xdr:cNvCxnSpPr>
      </xdr:nvCxnSpPr>
      <xdr:spPr>
        <a:xfrm rot="16200000" flipV="1">
          <a:off x="3649745" y="6350466"/>
          <a:ext cx="294986" cy="1988896"/>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464695</xdr:colOff>
      <xdr:row>38</xdr:row>
      <xdr:rowOff>161849</xdr:rowOff>
    </xdr:from>
    <xdr:to>
      <xdr:col>11</xdr:col>
      <xdr:colOff>187689</xdr:colOff>
      <xdr:row>40</xdr:row>
      <xdr:rowOff>74709</xdr:rowOff>
    </xdr:to>
    <xdr:cxnSp macro="">
      <xdr:nvCxnSpPr>
        <xdr:cNvPr id="52" name="Elbow Connector 51">
          <a:extLst>
            <a:ext uri="{FF2B5EF4-FFF2-40B4-BE49-F238E27FC236}">
              <a16:creationId xmlns:a16="http://schemas.microsoft.com/office/drawing/2014/main" xmlns="" id="{00000000-0008-0000-0200-000034000000}"/>
            </a:ext>
          </a:extLst>
        </xdr:cNvPr>
        <xdr:cNvCxnSpPr>
          <a:stCxn id="28" idx="0"/>
          <a:endCxn id="32" idx="2"/>
        </xdr:cNvCxnSpPr>
      </xdr:nvCxnSpPr>
      <xdr:spPr>
        <a:xfrm rot="5400000" flipH="1" flipV="1">
          <a:off x="5747594" y="6252755"/>
          <a:ext cx="283745" cy="2195561"/>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464695</xdr:colOff>
      <xdr:row>38</xdr:row>
      <xdr:rowOff>181534</xdr:rowOff>
    </xdr:from>
    <xdr:to>
      <xdr:col>7</xdr:col>
      <xdr:colOff>477197</xdr:colOff>
      <xdr:row>40</xdr:row>
      <xdr:rowOff>74708</xdr:rowOff>
    </xdr:to>
    <xdr:cxnSp macro="">
      <xdr:nvCxnSpPr>
        <xdr:cNvPr id="54" name="Straight Arrow Connector 53">
          <a:extLst>
            <a:ext uri="{FF2B5EF4-FFF2-40B4-BE49-F238E27FC236}">
              <a16:creationId xmlns:a16="http://schemas.microsoft.com/office/drawing/2014/main" xmlns="" id="{00000000-0008-0000-0200-000036000000}"/>
            </a:ext>
          </a:extLst>
        </xdr:cNvPr>
        <xdr:cNvCxnSpPr>
          <a:stCxn id="28" idx="0"/>
          <a:endCxn id="31" idx="2"/>
        </xdr:cNvCxnSpPr>
      </xdr:nvCxnSpPr>
      <xdr:spPr>
        <a:xfrm flipV="1">
          <a:off x="4791686" y="7228348"/>
          <a:ext cx="12502" cy="2640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475934</xdr:colOff>
      <xdr:row>32</xdr:row>
      <xdr:rowOff>168585</xdr:rowOff>
    </xdr:from>
    <xdr:to>
      <xdr:col>7</xdr:col>
      <xdr:colOff>477197</xdr:colOff>
      <xdr:row>33</xdr:row>
      <xdr:rowOff>162964</xdr:rowOff>
    </xdr:to>
    <xdr:cxnSp macro="">
      <xdr:nvCxnSpPr>
        <xdr:cNvPr id="57" name="Straight Arrow Connector 56">
          <a:extLst>
            <a:ext uri="{FF2B5EF4-FFF2-40B4-BE49-F238E27FC236}">
              <a16:creationId xmlns:a16="http://schemas.microsoft.com/office/drawing/2014/main" xmlns="" id="{00000000-0008-0000-0200-000039000000}"/>
            </a:ext>
          </a:extLst>
        </xdr:cNvPr>
        <xdr:cNvCxnSpPr>
          <a:stCxn id="31" idx="0"/>
          <a:endCxn id="33" idx="2"/>
        </xdr:cNvCxnSpPr>
      </xdr:nvCxnSpPr>
      <xdr:spPr>
        <a:xfrm flipH="1" flipV="1">
          <a:off x="4802925" y="6102744"/>
          <a:ext cx="1263" cy="1798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169573</xdr:colOff>
      <xdr:row>32</xdr:row>
      <xdr:rowOff>150608</xdr:rowOff>
    </xdr:from>
    <xdr:to>
      <xdr:col>11</xdr:col>
      <xdr:colOff>187689</xdr:colOff>
      <xdr:row>33</xdr:row>
      <xdr:rowOff>118009</xdr:rowOff>
    </xdr:to>
    <xdr:cxnSp macro="">
      <xdr:nvCxnSpPr>
        <xdr:cNvPr id="59" name="Straight Arrow Connector 58">
          <a:extLst>
            <a:ext uri="{FF2B5EF4-FFF2-40B4-BE49-F238E27FC236}">
              <a16:creationId xmlns:a16="http://schemas.microsoft.com/office/drawing/2014/main" xmlns="" id="{00000000-0008-0000-0200-00003B000000}"/>
            </a:ext>
          </a:extLst>
        </xdr:cNvPr>
        <xdr:cNvCxnSpPr>
          <a:stCxn id="32" idx="0"/>
          <a:endCxn id="34" idx="2"/>
        </xdr:cNvCxnSpPr>
      </xdr:nvCxnSpPr>
      <xdr:spPr>
        <a:xfrm flipH="1" flipV="1">
          <a:off x="6969131" y="6084767"/>
          <a:ext cx="18116" cy="1528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330225</xdr:colOff>
      <xdr:row>26</xdr:row>
      <xdr:rowOff>145821</xdr:rowOff>
    </xdr:from>
    <xdr:to>
      <xdr:col>4</xdr:col>
      <xdr:colOff>330799</xdr:colOff>
      <xdr:row>34</xdr:row>
      <xdr:rowOff>104588</xdr:rowOff>
    </xdr:to>
    <xdr:cxnSp macro="">
      <xdr:nvCxnSpPr>
        <xdr:cNvPr id="64" name="Elbow Connector 63">
          <a:extLst>
            <a:ext uri="{FF2B5EF4-FFF2-40B4-BE49-F238E27FC236}">
              <a16:creationId xmlns:a16="http://schemas.microsoft.com/office/drawing/2014/main" xmlns="" id="{00000000-0008-0000-0200-000040000000}"/>
            </a:ext>
          </a:extLst>
        </xdr:cNvPr>
        <xdr:cNvCxnSpPr>
          <a:stCxn id="26" idx="0"/>
          <a:endCxn id="35" idx="2"/>
        </xdr:cNvCxnSpPr>
      </xdr:nvCxnSpPr>
      <xdr:spPr>
        <a:xfrm rot="5400000" flipH="1" flipV="1">
          <a:off x="2081924" y="5688192"/>
          <a:ext cx="1442307" cy="574"/>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109580</xdr:colOff>
      <xdr:row>26</xdr:row>
      <xdr:rowOff>168583</xdr:rowOff>
    </xdr:from>
    <xdr:to>
      <xdr:col>11</xdr:col>
      <xdr:colOff>169573</xdr:colOff>
      <xdr:row>27</xdr:row>
      <xdr:rowOff>89912</xdr:rowOff>
    </xdr:to>
    <xdr:cxnSp macro="">
      <xdr:nvCxnSpPr>
        <xdr:cNvPr id="67" name="Straight Arrow Connector 66">
          <a:extLst>
            <a:ext uri="{FF2B5EF4-FFF2-40B4-BE49-F238E27FC236}">
              <a16:creationId xmlns:a16="http://schemas.microsoft.com/office/drawing/2014/main" xmlns="" id="{00000000-0008-0000-0200-000043000000}"/>
            </a:ext>
          </a:extLst>
        </xdr:cNvPr>
        <xdr:cNvCxnSpPr>
          <a:stCxn id="34" idx="0"/>
          <a:endCxn id="36" idx="2"/>
        </xdr:cNvCxnSpPr>
      </xdr:nvCxnSpPr>
      <xdr:spPr>
        <a:xfrm flipH="1" flipV="1">
          <a:off x="6909138" y="4990087"/>
          <a:ext cx="59993" cy="1067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109580</xdr:colOff>
      <xdr:row>19</xdr:row>
      <xdr:rowOff>41923</xdr:rowOff>
    </xdr:from>
    <xdr:to>
      <xdr:col>11</xdr:col>
      <xdr:colOff>118673</xdr:colOff>
      <xdr:row>21</xdr:row>
      <xdr:rowOff>146106</xdr:rowOff>
    </xdr:to>
    <xdr:cxnSp macro="">
      <xdr:nvCxnSpPr>
        <xdr:cNvPr id="75" name="Straight Arrow Connector 74">
          <a:extLst>
            <a:ext uri="{FF2B5EF4-FFF2-40B4-BE49-F238E27FC236}">
              <a16:creationId xmlns:a16="http://schemas.microsoft.com/office/drawing/2014/main" xmlns="" id="{00000000-0008-0000-0200-00004B000000}"/>
            </a:ext>
          </a:extLst>
        </xdr:cNvPr>
        <xdr:cNvCxnSpPr>
          <a:stCxn id="36" idx="0"/>
          <a:endCxn id="43" idx="2"/>
        </xdr:cNvCxnSpPr>
      </xdr:nvCxnSpPr>
      <xdr:spPr>
        <a:xfrm flipV="1">
          <a:off x="6909138" y="3565330"/>
          <a:ext cx="9093" cy="4750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196915</xdr:colOff>
      <xdr:row>11</xdr:row>
      <xdr:rowOff>182356</xdr:rowOff>
    </xdr:from>
    <xdr:to>
      <xdr:col>7</xdr:col>
      <xdr:colOff>419549</xdr:colOff>
      <xdr:row>14</xdr:row>
      <xdr:rowOff>12701</xdr:rowOff>
    </xdr:to>
    <xdr:cxnSp macro="">
      <xdr:nvCxnSpPr>
        <xdr:cNvPr id="78" name="Elbow Connector 77">
          <a:extLst>
            <a:ext uri="{FF2B5EF4-FFF2-40B4-BE49-F238E27FC236}">
              <a16:creationId xmlns:a16="http://schemas.microsoft.com/office/drawing/2014/main" xmlns="" id="{00000000-0008-0000-0200-00004E000000}"/>
            </a:ext>
          </a:extLst>
        </xdr:cNvPr>
        <xdr:cNvCxnSpPr>
          <a:stCxn id="37" idx="0"/>
          <a:endCxn id="44" idx="2"/>
        </xdr:cNvCxnSpPr>
      </xdr:nvCxnSpPr>
      <xdr:spPr>
        <a:xfrm rot="5400000" flipH="1" flipV="1">
          <a:off x="3823745" y="1686101"/>
          <a:ext cx="386673" cy="145891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419549</xdr:colOff>
      <xdr:row>11</xdr:row>
      <xdr:rowOff>182355</xdr:rowOff>
    </xdr:from>
    <xdr:to>
      <xdr:col>11</xdr:col>
      <xdr:colOff>118673</xdr:colOff>
      <xdr:row>14</xdr:row>
      <xdr:rowOff>68165</xdr:rowOff>
    </xdr:to>
    <xdr:cxnSp macro="">
      <xdr:nvCxnSpPr>
        <xdr:cNvPr id="80" name="Elbow Connector 79">
          <a:extLst>
            <a:ext uri="{FF2B5EF4-FFF2-40B4-BE49-F238E27FC236}">
              <a16:creationId xmlns:a16="http://schemas.microsoft.com/office/drawing/2014/main" xmlns="" id="{00000000-0008-0000-0200-000050000000}"/>
            </a:ext>
          </a:extLst>
        </xdr:cNvPr>
        <xdr:cNvCxnSpPr>
          <a:stCxn id="43" idx="0"/>
          <a:endCxn id="44" idx="2"/>
        </xdr:cNvCxnSpPr>
      </xdr:nvCxnSpPr>
      <xdr:spPr>
        <a:xfrm rot="16200000" flipV="1">
          <a:off x="5611317" y="1357445"/>
          <a:ext cx="442138" cy="217169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570156</xdr:colOff>
      <xdr:row>9</xdr:row>
      <xdr:rowOff>159346</xdr:rowOff>
    </xdr:from>
    <xdr:to>
      <xdr:col>9</xdr:col>
      <xdr:colOff>89648</xdr:colOff>
      <xdr:row>9</xdr:row>
      <xdr:rowOff>159404</xdr:rowOff>
    </xdr:to>
    <xdr:cxnSp macro="">
      <xdr:nvCxnSpPr>
        <xdr:cNvPr id="88" name="Straight Arrow Connector 87">
          <a:extLst>
            <a:ext uri="{FF2B5EF4-FFF2-40B4-BE49-F238E27FC236}">
              <a16:creationId xmlns:a16="http://schemas.microsoft.com/office/drawing/2014/main" xmlns="" id="{00000000-0008-0000-0200-000058000000}"/>
            </a:ext>
          </a:extLst>
        </xdr:cNvPr>
        <xdr:cNvCxnSpPr>
          <a:stCxn id="44" idx="3"/>
          <a:endCxn id="46" idx="1"/>
        </xdr:cNvCxnSpPr>
      </xdr:nvCxnSpPr>
      <xdr:spPr>
        <a:xfrm>
          <a:off x="5515289" y="1828328"/>
          <a:ext cx="137633" cy="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390861</xdr:colOff>
      <xdr:row>9</xdr:row>
      <xdr:rowOff>160065</xdr:rowOff>
    </xdr:from>
    <xdr:to>
      <xdr:col>12</xdr:col>
      <xdr:colOff>22546</xdr:colOff>
      <xdr:row>9</xdr:row>
      <xdr:rowOff>166436</xdr:rowOff>
    </xdr:to>
    <xdr:cxnSp macro="">
      <xdr:nvCxnSpPr>
        <xdr:cNvPr id="91" name="Straight Arrow Connector 90">
          <a:extLst>
            <a:ext uri="{FF2B5EF4-FFF2-40B4-BE49-F238E27FC236}">
              <a16:creationId xmlns:a16="http://schemas.microsoft.com/office/drawing/2014/main" xmlns="" id="{00000000-0008-0000-0200-00005B000000}"/>
            </a:ext>
          </a:extLst>
        </xdr:cNvPr>
        <xdr:cNvCxnSpPr>
          <a:stCxn id="46" idx="3"/>
          <a:endCxn id="50" idx="1"/>
        </xdr:cNvCxnSpPr>
      </xdr:nvCxnSpPr>
      <xdr:spPr>
        <a:xfrm>
          <a:off x="7129332" y="1840947"/>
          <a:ext cx="244273" cy="63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419549</xdr:colOff>
      <xdr:row>5</xdr:row>
      <xdr:rowOff>76202</xdr:rowOff>
    </xdr:from>
    <xdr:to>
      <xdr:col>11</xdr:col>
      <xdr:colOff>302493</xdr:colOff>
      <xdr:row>7</xdr:row>
      <xdr:rowOff>136338</xdr:rowOff>
    </xdr:to>
    <xdr:cxnSp macro="">
      <xdr:nvCxnSpPr>
        <xdr:cNvPr id="102" name="Elbow Connector 101">
          <a:extLst>
            <a:ext uri="{FF2B5EF4-FFF2-40B4-BE49-F238E27FC236}">
              <a16:creationId xmlns:a16="http://schemas.microsoft.com/office/drawing/2014/main" xmlns="" id="{00000000-0008-0000-0200-000066000000}"/>
            </a:ext>
          </a:extLst>
        </xdr:cNvPr>
        <xdr:cNvCxnSpPr>
          <a:stCxn id="44" idx="0"/>
          <a:endCxn id="48" idx="2"/>
        </xdr:cNvCxnSpPr>
      </xdr:nvCxnSpPr>
      <xdr:spPr>
        <a:xfrm rot="5400000" flipH="1" flipV="1">
          <a:off x="5708785" y="41169"/>
          <a:ext cx="431021" cy="235551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334191</xdr:colOff>
      <xdr:row>7</xdr:row>
      <xdr:rowOff>104588</xdr:rowOff>
    </xdr:from>
    <xdr:to>
      <xdr:col>6</xdr:col>
      <xdr:colOff>129245</xdr:colOff>
      <xdr:row>12</xdr:row>
      <xdr:rowOff>44450</xdr:rowOff>
    </xdr:to>
    <xdr:sp macro="" textlink="">
      <xdr:nvSpPr>
        <xdr:cNvPr id="42" name="Rounded Rectangle 41">
          <a:extLst>
            <a:ext uri="{FF2B5EF4-FFF2-40B4-BE49-F238E27FC236}">
              <a16:creationId xmlns:a16="http://schemas.microsoft.com/office/drawing/2014/main" xmlns="" id="{00000000-0008-0000-0200-00002A000000}"/>
            </a:ext>
          </a:extLst>
        </xdr:cNvPr>
        <xdr:cNvSpPr/>
      </xdr:nvSpPr>
      <xdr:spPr>
        <a:xfrm>
          <a:off x="2188616" y="1402685"/>
          <a:ext cx="1649479" cy="86707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GB" sz="1000" b="0">
              <a:solidFill>
                <a:sysClr val="windowText" lastClr="000000"/>
              </a:solidFill>
              <a:latin typeface="+mn-lt"/>
              <a:ea typeface="+mn-ea"/>
              <a:cs typeface="+mn-cs"/>
            </a:rPr>
            <a:t>Baggajute sources</a:t>
          </a:r>
          <a:r>
            <a:rPr lang="en-GB" sz="1000" b="0" baseline="0">
              <a:solidFill>
                <a:sysClr val="windowText" lastClr="000000"/>
              </a:solidFill>
              <a:latin typeface="+mn-lt"/>
              <a:ea typeface="+mn-ea"/>
              <a:cs typeface="+mn-cs"/>
            </a:rPr>
            <a:t> additional raw jute from jute farmers at a higher price </a:t>
          </a:r>
          <a:r>
            <a:rPr lang="en-GB" sz="1000" b="0">
              <a:solidFill>
                <a:sysClr val="windowText" lastClr="000000"/>
              </a:solidFill>
              <a:latin typeface="+mn-lt"/>
              <a:ea typeface="+mn-ea"/>
              <a:cs typeface="+mn-cs"/>
            </a:rPr>
            <a:t>(July</a:t>
          </a:r>
          <a:r>
            <a:rPr lang="en-GB" sz="1000" b="0" baseline="0">
              <a:solidFill>
                <a:sysClr val="windowText" lastClr="000000"/>
              </a:solidFill>
              <a:latin typeface="+mn-lt"/>
              <a:ea typeface="+mn-ea"/>
              <a:cs typeface="+mn-cs"/>
            </a:rPr>
            <a:t> onwards)</a:t>
          </a:r>
          <a:endParaRPr lang="en-GB" sz="1000" b="0">
            <a:solidFill>
              <a:sysClr val="windowText" lastClr="000000"/>
            </a:solidFill>
            <a:latin typeface="+mn-lt"/>
            <a:ea typeface="+mn-ea"/>
            <a:cs typeface="+mn-cs"/>
          </a:endParaRPr>
        </a:p>
      </xdr:txBody>
    </xdr:sp>
    <xdr:clientData/>
  </xdr:twoCellAnchor>
  <xdr:twoCellAnchor>
    <xdr:from>
      <xdr:col>6</xdr:col>
      <xdr:colOff>129245</xdr:colOff>
      <xdr:row>9</xdr:row>
      <xdr:rowOff>159346</xdr:rowOff>
    </xdr:from>
    <xdr:to>
      <xdr:col>6</xdr:col>
      <xdr:colOff>268941</xdr:colOff>
      <xdr:row>9</xdr:row>
      <xdr:rowOff>167241</xdr:rowOff>
    </xdr:to>
    <xdr:cxnSp macro="">
      <xdr:nvCxnSpPr>
        <xdr:cNvPr id="51" name="Straight Arrow Connector 50">
          <a:extLst>
            <a:ext uri="{FF2B5EF4-FFF2-40B4-BE49-F238E27FC236}">
              <a16:creationId xmlns:a16="http://schemas.microsoft.com/office/drawing/2014/main" xmlns="" id="{00000000-0008-0000-0200-000033000000}"/>
            </a:ext>
          </a:extLst>
        </xdr:cNvPr>
        <xdr:cNvCxnSpPr>
          <a:stCxn id="44" idx="1"/>
          <a:endCxn id="42" idx="3"/>
        </xdr:cNvCxnSpPr>
      </xdr:nvCxnSpPr>
      <xdr:spPr>
        <a:xfrm flipH="1">
          <a:off x="3838095" y="1828328"/>
          <a:ext cx="139696" cy="78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291415</xdr:colOff>
      <xdr:row>21</xdr:row>
      <xdr:rowOff>164352</xdr:rowOff>
    </xdr:from>
    <xdr:to>
      <xdr:col>9</xdr:col>
      <xdr:colOff>21479</xdr:colOff>
      <xdr:row>26</xdr:row>
      <xdr:rowOff>134867</xdr:rowOff>
    </xdr:to>
    <xdr:sp macro="" textlink="">
      <xdr:nvSpPr>
        <xdr:cNvPr id="53" name="Rounded Rectangle 52">
          <a:extLst>
            <a:ext uri="{FF2B5EF4-FFF2-40B4-BE49-F238E27FC236}">
              <a16:creationId xmlns:a16="http://schemas.microsoft.com/office/drawing/2014/main" xmlns="" id="{00000000-0008-0000-0200-000035000000}"/>
            </a:ext>
          </a:extLst>
        </xdr:cNvPr>
        <xdr:cNvSpPr/>
      </xdr:nvSpPr>
      <xdr:spPr>
        <a:xfrm>
          <a:off x="4000265" y="4058644"/>
          <a:ext cx="1584488" cy="897727"/>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GB" sz="1000" b="0">
              <a:solidFill>
                <a:sysClr val="windowText" lastClr="000000"/>
              </a:solidFill>
              <a:latin typeface="+mn-lt"/>
            </a:rPr>
            <a:t>Female</a:t>
          </a:r>
          <a:r>
            <a:rPr lang="en-GB" sz="1000" b="0" baseline="0">
              <a:solidFill>
                <a:sysClr val="windowText" lastClr="000000"/>
              </a:solidFill>
              <a:latin typeface="+mn-lt"/>
            </a:rPr>
            <a:t> staff are skilled on how to operate new machines </a:t>
          </a:r>
          <a:r>
            <a:rPr lang="en-GB" sz="1000" b="0">
              <a:solidFill>
                <a:sysClr val="windowText" lastClr="000000"/>
              </a:solidFill>
              <a:latin typeface="+mn-lt"/>
            </a:rPr>
            <a:t>(Jun</a:t>
          </a:r>
          <a:r>
            <a:rPr lang="en-GB" sz="1000" b="0" baseline="0">
              <a:solidFill>
                <a:sysClr val="windowText" lastClr="000000"/>
              </a:solidFill>
              <a:latin typeface="+mn-lt"/>
            </a:rPr>
            <a:t>e)</a:t>
          </a:r>
          <a:endParaRPr lang="en-GB" sz="1000" b="0">
            <a:solidFill>
              <a:sysClr val="windowText" lastClr="000000"/>
            </a:solidFill>
            <a:latin typeface="+mn-lt"/>
          </a:endParaRPr>
        </a:p>
      </xdr:txBody>
    </xdr:sp>
    <xdr:clientData/>
  </xdr:twoCellAnchor>
  <xdr:twoCellAnchor>
    <xdr:from>
      <xdr:col>7</xdr:col>
      <xdr:colOff>465518</xdr:colOff>
      <xdr:row>26</xdr:row>
      <xdr:rowOff>134867</xdr:rowOff>
    </xdr:from>
    <xdr:to>
      <xdr:col>7</xdr:col>
      <xdr:colOff>475934</xdr:colOff>
      <xdr:row>27</xdr:row>
      <xdr:rowOff>102670</xdr:rowOff>
    </xdr:to>
    <xdr:cxnSp macro="">
      <xdr:nvCxnSpPr>
        <xdr:cNvPr id="9" name="Straight Arrow Connector 8">
          <a:extLst>
            <a:ext uri="{FF2B5EF4-FFF2-40B4-BE49-F238E27FC236}">
              <a16:creationId xmlns:a16="http://schemas.microsoft.com/office/drawing/2014/main" xmlns="" id="{00000000-0008-0000-0200-000009000000}"/>
            </a:ext>
          </a:extLst>
        </xdr:cNvPr>
        <xdr:cNvCxnSpPr>
          <a:stCxn id="33" idx="0"/>
          <a:endCxn id="53" idx="2"/>
        </xdr:cNvCxnSpPr>
      </xdr:nvCxnSpPr>
      <xdr:spPr>
        <a:xfrm flipH="1" flipV="1">
          <a:off x="4792509" y="4956371"/>
          <a:ext cx="10416" cy="1532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196915</xdr:colOff>
      <xdr:row>18</xdr:row>
      <xdr:rowOff>148177</xdr:rowOff>
    </xdr:from>
    <xdr:to>
      <xdr:col>7</xdr:col>
      <xdr:colOff>465518</xdr:colOff>
      <xdr:row>21</xdr:row>
      <xdr:rowOff>164352</xdr:rowOff>
    </xdr:to>
    <xdr:cxnSp macro="">
      <xdr:nvCxnSpPr>
        <xdr:cNvPr id="12" name="Elbow Connector 11">
          <a:extLst>
            <a:ext uri="{FF2B5EF4-FFF2-40B4-BE49-F238E27FC236}">
              <a16:creationId xmlns:a16="http://schemas.microsoft.com/office/drawing/2014/main" xmlns="" id="{00000000-0008-0000-0200-00000C000000}"/>
            </a:ext>
          </a:extLst>
        </xdr:cNvPr>
        <xdr:cNvCxnSpPr>
          <a:stCxn id="53" idx="0"/>
          <a:endCxn id="37" idx="2"/>
        </xdr:cNvCxnSpPr>
      </xdr:nvCxnSpPr>
      <xdr:spPr>
        <a:xfrm rot="16200000" flipV="1">
          <a:off x="3753815" y="3019950"/>
          <a:ext cx="572502" cy="1504886"/>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9858</xdr:colOff>
      <xdr:row>3</xdr:row>
      <xdr:rowOff>39946</xdr:rowOff>
    </xdr:from>
    <xdr:to>
      <xdr:col>10</xdr:col>
      <xdr:colOff>14942</xdr:colOff>
      <xdr:row>3</xdr:row>
      <xdr:rowOff>43720</xdr:rowOff>
    </xdr:to>
    <xdr:cxnSp macro="">
      <xdr:nvCxnSpPr>
        <xdr:cNvPr id="20" name="Straight Arrow Connector 19">
          <a:extLst>
            <a:ext uri="{FF2B5EF4-FFF2-40B4-BE49-F238E27FC236}">
              <a16:creationId xmlns:a16="http://schemas.microsoft.com/office/drawing/2014/main" xmlns="" id="{00000000-0008-0000-0200-000014000000}"/>
            </a:ext>
          </a:extLst>
        </xdr:cNvPr>
        <xdr:cNvCxnSpPr>
          <a:stCxn id="48" idx="1"/>
          <a:endCxn id="49" idx="3"/>
        </xdr:cNvCxnSpPr>
      </xdr:nvCxnSpPr>
      <xdr:spPr>
        <a:xfrm flipH="1" flipV="1">
          <a:off x="3100566" y="596273"/>
          <a:ext cx="3095792" cy="37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330798</xdr:colOff>
      <xdr:row>18</xdr:row>
      <xdr:rowOff>148178</xdr:rowOff>
    </xdr:from>
    <xdr:to>
      <xdr:col>5</xdr:col>
      <xdr:colOff>196915</xdr:colOff>
      <xdr:row>21</xdr:row>
      <xdr:rowOff>155160</xdr:rowOff>
    </xdr:to>
    <xdr:cxnSp macro="">
      <xdr:nvCxnSpPr>
        <xdr:cNvPr id="55" name="Elbow Connector 11">
          <a:extLst>
            <a:ext uri="{FF2B5EF4-FFF2-40B4-BE49-F238E27FC236}">
              <a16:creationId xmlns:a16="http://schemas.microsoft.com/office/drawing/2014/main" xmlns="" id="{68946FEA-8012-4518-ABF1-FFA33CB0F08B}"/>
            </a:ext>
          </a:extLst>
        </xdr:cNvPr>
        <xdr:cNvCxnSpPr>
          <a:stCxn id="35" idx="0"/>
          <a:endCxn id="37" idx="2"/>
        </xdr:cNvCxnSpPr>
      </xdr:nvCxnSpPr>
      <xdr:spPr>
        <a:xfrm rot="5400000" flipH="1" flipV="1">
          <a:off x="2763839" y="3525668"/>
          <a:ext cx="563309" cy="484259"/>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504499</xdr:colOff>
      <xdr:row>5</xdr:row>
      <xdr:rowOff>130426</xdr:rowOff>
    </xdr:from>
    <xdr:to>
      <xdr:col>4</xdr:col>
      <xdr:colOff>540791</xdr:colOff>
      <xdr:row>7</xdr:row>
      <xdr:rowOff>104588</xdr:rowOff>
    </xdr:to>
    <xdr:cxnSp macro="">
      <xdr:nvCxnSpPr>
        <xdr:cNvPr id="56" name="Elbow Connector 11">
          <a:extLst>
            <a:ext uri="{FF2B5EF4-FFF2-40B4-BE49-F238E27FC236}">
              <a16:creationId xmlns:a16="http://schemas.microsoft.com/office/drawing/2014/main" xmlns="" id="{4F7C48AB-042E-477D-8D4D-05A97969DD2B}"/>
            </a:ext>
          </a:extLst>
        </xdr:cNvPr>
        <xdr:cNvCxnSpPr>
          <a:stCxn id="42" idx="0"/>
          <a:endCxn id="49" idx="2"/>
        </xdr:cNvCxnSpPr>
      </xdr:nvCxnSpPr>
      <xdr:spPr>
        <a:xfrm rot="16200000" flipV="1">
          <a:off x="2513617" y="902945"/>
          <a:ext cx="345047" cy="65443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6"/>
  <sheetViews>
    <sheetView tabSelected="1" workbookViewId="0">
      <selection activeCell="A17" sqref="A17"/>
    </sheetView>
  </sheetViews>
  <sheetFormatPr defaultColWidth="8.85546875" defaultRowHeight="15"/>
  <sheetData>
    <row r="1" spans="1:10" ht="15" customHeight="1">
      <c r="A1" s="81" t="s">
        <v>234</v>
      </c>
      <c r="B1" s="81"/>
      <c r="C1" s="81"/>
      <c r="D1" s="81"/>
      <c r="E1" s="81"/>
      <c r="F1" s="81"/>
      <c r="G1" s="81"/>
      <c r="H1" s="81"/>
    </row>
    <row r="2" spans="1:10">
      <c r="A2" s="81"/>
      <c r="B2" s="81"/>
      <c r="C2" s="81"/>
      <c r="D2" s="81"/>
      <c r="E2" s="81"/>
      <c r="F2" s="81"/>
      <c r="G2" s="81"/>
      <c r="H2" s="81"/>
    </row>
    <row r="3" spans="1:10">
      <c r="A3" s="81"/>
      <c r="B3" s="81"/>
      <c r="C3" s="81"/>
      <c r="D3" s="81"/>
      <c r="E3" s="81"/>
      <c r="F3" s="81"/>
      <c r="G3" s="81"/>
      <c r="H3" s="81"/>
    </row>
    <row r="4" spans="1:10">
      <c r="A4" s="81"/>
      <c r="B4" s="81"/>
      <c r="C4" s="81"/>
      <c r="D4" s="81"/>
      <c r="E4" s="81"/>
      <c r="F4" s="81"/>
      <c r="G4" s="81"/>
      <c r="H4" s="81"/>
    </row>
    <row r="5" spans="1:10">
      <c r="A5" s="81"/>
      <c r="B5" s="81"/>
      <c r="C5" s="81"/>
      <c r="D5" s="81"/>
      <c r="E5" s="81"/>
      <c r="F5" s="81"/>
      <c r="G5" s="81"/>
      <c r="H5" s="81"/>
    </row>
    <row r="6" spans="1:10">
      <c r="A6" s="81"/>
      <c r="B6" s="81"/>
      <c r="C6" s="81"/>
      <c r="D6" s="81"/>
      <c r="E6" s="81"/>
      <c r="F6" s="81"/>
      <c r="G6" s="81"/>
      <c r="H6" s="81"/>
    </row>
    <row r="7" spans="1:10">
      <c r="A7" s="81"/>
      <c r="B7" s="81"/>
      <c r="C7" s="81"/>
      <c r="D7" s="81"/>
      <c r="E7" s="81"/>
      <c r="F7" s="81"/>
      <c r="G7" s="81"/>
      <c r="H7" s="81"/>
    </row>
    <row r="8" spans="1:10">
      <c r="A8" s="81"/>
      <c r="B8" s="81"/>
      <c r="C8" s="81"/>
      <c r="D8" s="81"/>
      <c r="E8" s="81"/>
      <c r="F8" s="81"/>
      <c r="G8" s="81"/>
      <c r="H8" s="81"/>
    </row>
    <row r="9" spans="1:10">
      <c r="A9" s="81"/>
      <c r="B9" s="81"/>
      <c r="C9" s="81"/>
      <c r="D9" s="81"/>
      <c r="E9" s="81"/>
      <c r="F9" s="81"/>
      <c r="G9" s="81"/>
      <c r="H9" s="81"/>
      <c r="J9" s="46"/>
    </row>
    <row r="10" spans="1:10">
      <c r="A10" s="81"/>
      <c r="B10" s="81"/>
      <c r="C10" s="81"/>
      <c r="D10" s="81"/>
      <c r="E10" s="81"/>
      <c r="F10" s="81"/>
      <c r="G10" s="81"/>
      <c r="H10" s="81"/>
    </row>
    <row r="11" spans="1:10">
      <c r="A11" s="81"/>
      <c r="B11" s="81"/>
      <c r="C11" s="81"/>
      <c r="D11" s="81"/>
      <c r="E11" s="81"/>
      <c r="F11" s="81"/>
      <c r="G11" s="81"/>
      <c r="H11" s="81"/>
    </row>
    <row r="12" spans="1:10">
      <c r="A12" s="81"/>
      <c r="B12" s="81"/>
      <c r="C12" s="81"/>
      <c r="D12" s="81"/>
      <c r="E12" s="81"/>
      <c r="F12" s="81"/>
      <c r="G12" s="81"/>
      <c r="H12" s="81"/>
    </row>
    <row r="13" spans="1:10">
      <c r="A13" s="81"/>
      <c r="B13" s="81"/>
      <c r="C13" s="81"/>
      <c r="D13" s="81"/>
      <c r="E13" s="81"/>
      <c r="F13" s="81"/>
      <c r="G13" s="81"/>
      <c r="H13" s="81"/>
    </row>
    <row r="14" spans="1:10" ht="49.5" customHeight="1">
      <c r="A14" s="81"/>
      <c r="B14" s="81"/>
      <c r="C14" s="81"/>
      <c r="D14" s="81"/>
      <c r="E14" s="81"/>
      <c r="F14" s="81"/>
      <c r="G14" s="81"/>
      <c r="H14" s="81"/>
    </row>
    <row r="16" spans="1:10">
      <c r="A16" t="s">
        <v>235</v>
      </c>
    </row>
  </sheetData>
  <mergeCells count="1">
    <mergeCell ref="A1:H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M39"/>
  <sheetViews>
    <sheetView showGridLines="0" topLeftCell="A21" zoomScaleNormal="100" zoomScalePageLayoutView="130" workbookViewId="0">
      <selection activeCell="A27" sqref="A27:J27"/>
    </sheetView>
  </sheetViews>
  <sheetFormatPr defaultColWidth="8.85546875" defaultRowHeight="15"/>
  <cols>
    <col min="1" max="1" width="28.140625" style="20" customWidth="1"/>
    <col min="2" max="12" width="8.85546875" style="20"/>
    <col min="13" max="13" width="60.42578125" style="47" customWidth="1"/>
    <col min="14" max="16384" width="8.85546875" style="20"/>
  </cols>
  <sheetData>
    <row r="1" spans="1:13" ht="15.75" thickBot="1">
      <c r="A1" s="82" t="s">
        <v>88</v>
      </c>
      <c r="B1" s="83"/>
      <c r="C1" s="83"/>
      <c r="D1" s="83"/>
      <c r="E1" s="83"/>
      <c r="F1" s="83"/>
      <c r="G1" s="83"/>
      <c r="H1" s="83"/>
      <c r="I1" s="83"/>
      <c r="J1" s="83"/>
      <c r="K1" s="83"/>
      <c r="L1" s="84"/>
    </row>
    <row r="2" spans="1:13">
      <c r="A2" s="34" t="s">
        <v>103</v>
      </c>
      <c r="B2" s="85" t="s">
        <v>208</v>
      </c>
      <c r="C2" s="85"/>
      <c r="D2" s="85"/>
      <c r="E2" s="85"/>
      <c r="F2" s="85"/>
      <c r="G2" s="85"/>
      <c r="H2" s="85"/>
      <c r="I2" s="85"/>
      <c r="J2" s="85"/>
      <c r="K2" s="85"/>
      <c r="L2" s="86"/>
    </row>
    <row r="3" spans="1:13">
      <c r="A3" s="33" t="s">
        <v>102</v>
      </c>
      <c r="B3" s="87" t="s">
        <v>116</v>
      </c>
      <c r="C3" s="87"/>
      <c r="D3" s="87"/>
      <c r="E3" s="87"/>
      <c r="F3" s="87"/>
      <c r="G3" s="87"/>
      <c r="H3" s="87"/>
      <c r="I3" s="87"/>
      <c r="J3" s="87"/>
      <c r="K3" s="87"/>
      <c r="L3" s="88"/>
    </row>
    <row r="4" spans="1:13">
      <c r="A4" s="33" t="s">
        <v>0</v>
      </c>
      <c r="B4" s="117"/>
      <c r="C4" s="117"/>
      <c r="D4" s="117"/>
      <c r="E4" s="117"/>
      <c r="F4" s="96" t="s">
        <v>87</v>
      </c>
      <c r="G4" s="97"/>
      <c r="H4" s="97"/>
      <c r="I4" s="117"/>
      <c r="J4" s="117"/>
      <c r="K4" s="117"/>
      <c r="L4" s="118"/>
    </row>
    <row r="5" spans="1:13">
      <c r="A5" s="33" t="s">
        <v>91</v>
      </c>
      <c r="B5" s="92" t="s">
        <v>191</v>
      </c>
      <c r="C5" s="92"/>
      <c r="D5" s="92"/>
      <c r="E5" s="92"/>
      <c r="F5" s="96" t="s">
        <v>92</v>
      </c>
      <c r="G5" s="96"/>
      <c r="H5" s="96"/>
      <c r="I5" s="93" t="s">
        <v>191</v>
      </c>
      <c r="J5" s="94"/>
      <c r="K5" s="94"/>
      <c r="L5" s="95"/>
    </row>
    <row r="6" spans="1:13" ht="15.75" thickBot="1">
      <c r="A6" s="35" t="s">
        <v>192</v>
      </c>
      <c r="B6" s="139" t="s">
        <v>191</v>
      </c>
      <c r="C6" s="139"/>
      <c r="D6" s="139"/>
      <c r="E6" s="139"/>
      <c r="F6" s="138" t="s">
        <v>193</v>
      </c>
      <c r="G6" s="138"/>
      <c r="H6" s="138"/>
      <c r="I6" s="139" t="s">
        <v>191</v>
      </c>
      <c r="J6" s="139"/>
      <c r="K6" s="139"/>
      <c r="L6" s="140"/>
    </row>
    <row r="7" spans="1:13">
      <c r="A7" s="21"/>
      <c r="B7" s="21"/>
      <c r="C7" s="21"/>
      <c r="D7" s="21"/>
      <c r="E7" s="21"/>
      <c r="F7" s="21"/>
      <c r="G7" s="21"/>
      <c r="H7" s="21"/>
      <c r="I7" s="21"/>
      <c r="J7" s="21"/>
      <c r="K7" s="21"/>
      <c r="L7" s="21"/>
    </row>
    <row r="8" spans="1:13" s="25" customFormat="1" ht="15.75" thickBot="1">
      <c r="A8" s="23" t="s">
        <v>93</v>
      </c>
      <c r="B8" s="24"/>
      <c r="C8" s="24"/>
      <c r="D8" s="24"/>
      <c r="E8" s="24"/>
      <c r="F8" s="24"/>
      <c r="G8" s="24"/>
      <c r="H8" s="24"/>
      <c r="I8" s="24"/>
      <c r="J8" s="24"/>
      <c r="K8" s="24"/>
      <c r="L8" s="24"/>
      <c r="M8" s="47"/>
    </row>
    <row r="9" spans="1:13" s="25" customFormat="1" ht="15" customHeight="1">
      <c r="A9" s="105" t="s">
        <v>224</v>
      </c>
      <c r="B9" s="106"/>
      <c r="C9" s="107"/>
      <c r="D9" s="99"/>
      <c r="E9" s="100"/>
      <c r="F9" s="101"/>
      <c r="G9" s="131" t="s">
        <v>98</v>
      </c>
      <c r="H9" s="132"/>
      <c r="I9" s="133"/>
      <c r="J9" s="131" t="s">
        <v>99</v>
      </c>
      <c r="K9" s="132"/>
      <c r="L9" s="134"/>
      <c r="M9" s="47"/>
    </row>
    <row r="10" spans="1:13" s="25" customFormat="1">
      <c r="A10" s="108"/>
      <c r="B10" s="109"/>
      <c r="C10" s="110"/>
      <c r="D10" s="102"/>
      <c r="E10" s="103"/>
      <c r="F10" s="104"/>
      <c r="G10" s="26" t="s">
        <v>94</v>
      </c>
      <c r="H10" s="26" t="s">
        <v>95</v>
      </c>
      <c r="I10" s="26" t="s">
        <v>96</v>
      </c>
      <c r="J10" s="26" t="s">
        <v>94</v>
      </c>
      <c r="K10" s="26" t="s">
        <v>95</v>
      </c>
      <c r="L10" s="29" t="s">
        <v>96</v>
      </c>
      <c r="M10" s="47"/>
    </row>
    <row r="11" spans="1:13" s="25" customFormat="1">
      <c r="A11" s="108"/>
      <c r="B11" s="109"/>
      <c r="C11" s="110"/>
      <c r="D11" s="98" t="s">
        <v>97</v>
      </c>
      <c r="E11" s="98"/>
      <c r="F11" s="98"/>
      <c r="G11" s="27"/>
      <c r="H11" s="27"/>
      <c r="I11" s="27"/>
      <c r="J11" s="27"/>
      <c r="K11" s="27"/>
      <c r="L11" s="30"/>
      <c r="M11" s="47"/>
    </row>
    <row r="12" spans="1:13" s="25" customFormat="1">
      <c r="A12" s="108"/>
      <c r="B12" s="109"/>
      <c r="C12" s="110"/>
      <c r="D12" s="98" t="s">
        <v>104</v>
      </c>
      <c r="E12" s="98"/>
      <c r="F12" s="98"/>
      <c r="G12" s="27"/>
      <c r="H12" s="27"/>
      <c r="I12" s="27"/>
      <c r="J12" s="27"/>
      <c r="K12" s="27"/>
      <c r="L12" s="30"/>
      <c r="M12" s="47"/>
    </row>
    <row r="13" spans="1:13" s="25" customFormat="1">
      <c r="A13" s="108"/>
      <c r="B13" s="109"/>
      <c r="C13" s="110"/>
      <c r="D13" s="98" t="s">
        <v>105</v>
      </c>
      <c r="E13" s="98"/>
      <c r="F13" s="98"/>
      <c r="G13" s="27"/>
      <c r="H13" s="27"/>
      <c r="I13" s="27"/>
      <c r="J13" s="27"/>
      <c r="K13" s="27"/>
      <c r="L13" s="30"/>
      <c r="M13" s="47"/>
    </row>
    <row r="14" spans="1:13" s="25" customFormat="1" ht="15.75" thickBot="1">
      <c r="A14" s="111"/>
      <c r="B14" s="112"/>
      <c r="C14" s="113"/>
      <c r="D14" s="114"/>
      <c r="E14" s="115"/>
      <c r="F14" s="115"/>
      <c r="G14" s="115"/>
      <c r="H14" s="115"/>
      <c r="I14" s="115"/>
      <c r="J14" s="115"/>
      <c r="K14" s="115"/>
      <c r="L14" s="116"/>
      <c r="M14" s="47"/>
    </row>
    <row r="15" spans="1:13" s="25" customFormat="1" ht="15.75" thickBot="1">
      <c r="A15" s="28"/>
      <c r="B15" s="28"/>
      <c r="C15" s="28"/>
      <c r="D15" s="22"/>
      <c r="E15" s="22"/>
      <c r="F15" s="22"/>
      <c r="G15" s="22"/>
      <c r="H15" s="22"/>
      <c r="I15" s="22"/>
      <c r="J15" s="22"/>
      <c r="K15" s="22"/>
      <c r="L15" s="22"/>
      <c r="M15" s="47"/>
    </row>
    <row r="16" spans="1:13" ht="117.95" customHeight="1">
      <c r="A16" s="36" t="s">
        <v>107</v>
      </c>
      <c r="B16" s="135" t="s">
        <v>225</v>
      </c>
      <c r="C16" s="136"/>
      <c r="D16" s="136"/>
      <c r="E16" s="136"/>
      <c r="F16" s="136"/>
      <c r="G16" s="136"/>
      <c r="H16" s="136"/>
      <c r="I16" s="136"/>
      <c r="J16" s="136"/>
      <c r="K16" s="136"/>
      <c r="L16" s="137"/>
    </row>
    <row r="17" spans="1:12" ht="77.45" customHeight="1">
      <c r="A17" s="19" t="s">
        <v>109</v>
      </c>
      <c r="B17" s="128" t="s">
        <v>226</v>
      </c>
      <c r="C17" s="129"/>
      <c r="D17" s="129"/>
      <c r="E17" s="129"/>
      <c r="F17" s="129"/>
      <c r="G17" s="129"/>
      <c r="H17" s="129"/>
      <c r="I17" s="129"/>
      <c r="J17" s="129"/>
      <c r="K17" s="129"/>
      <c r="L17" s="130"/>
    </row>
    <row r="18" spans="1:12" ht="107.1" customHeight="1">
      <c r="A18" s="19" t="s">
        <v>108</v>
      </c>
      <c r="B18" s="128" t="s">
        <v>209</v>
      </c>
      <c r="C18" s="129"/>
      <c r="D18" s="129"/>
      <c r="E18" s="129"/>
      <c r="F18" s="129"/>
      <c r="G18" s="129"/>
      <c r="H18" s="129"/>
      <c r="I18" s="129"/>
      <c r="J18" s="129"/>
      <c r="K18" s="129"/>
      <c r="L18" s="130"/>
    </row>
    <row r="19" spans="1:12" ht="45">
      <c r="A19" s="19" t="s">
        <v>194</v>
      </c>
      <c r="B19" s="119" t="s">
        <v>227</v>
      </c>
      <c r="C19" s="120"/>
      <c r="D19" s="120"/>
      <c r="E19" s="120"/>
      <c r="F19" s="120"/>
      <c r="G19" s="120"/>
      <c r="H19" s="120"/>
      <c r="I19" s="120"/>
      <c r="J19" s="120"/>
      <c r="K19" s="120"/>
      <c r="L19" s="121"/>
    </row>
    <row r="20" spans="1:12" ht="75">
      <c r="A20" s="19" t="s">
        <v>106</v>
      </c>
      <c r="B20" s="128" t="s">
        <v>210</v>
      </c>
      <c r="C20" s="129"/>
      <c r="D20" s="129"/>
      <c r="E20" s="129"/>
      <c r="F20" s="129"/>
      <c r="G20" s="129"/>
      <c r="H20" s="129"/>
      <c r="I20" s="129"/>
      <c r="J20" s="129"/>
      <c r="K20" s="129"/>
      <c r="L20" s="130"/>
    </row>
    <row r="21" spans="1:12" ht="48.6" customHeight="1" thickBot="1">
      <c r="A21" s="37" t="s">
        <v>113</v>
      </c>
      <c r="B21" s="89" t="s">
        <v>228</v>
      </c>
      <c r="C21" s="90"/>
      <c r="D21" s="90"/>
      <c r="E21" s="90"/>
      <c r="F21" s="90"/>
      <c r="G21" s="90"/>
      <c r="H21" s="90"/>
      <c r="I21" s="90"/>
      <c r="J21" s="90"/>
      <c r="K21" s="90"/>
      <c r="L21" s="91"/>
    </row>
    <row r="22" spans="1:12" ht="15.75" thickBot="1"/>
    <row r="23" spans="1:12" ht="15.75" thickBot="1">
      <c r="A23" s="122" t="s">
        <v>211</v>
      </c>
      <c r="B23" s="123"/>
      <c r="C23" s="123"/>
      <c r="D23" s="123"/>
      <c r="E23" s="123"/>
      <c r="F23" s="123"/>
      <c r="G23" s="123"/>
      <c r="H23" s="123"/>
      <c r="I23" s="123"/>
      <c r="J23" s="123"/>
      <c r="K23" s="123"/>
      <c r="L23" s="124"/>
    </row>
    <row r="24" spans="1:12" ht="15.75" thickBot="1">
      <c r="A24" s="125" t="s">
        <v>195</v>
      </c>
      <c r="B24" s="126"/>
      <c r="C24" s="126"/>
      <c r="D24" s="126"/>
      <c r="E24" s="126"/>
      <c r="F24" s="126"/>
      <c r="G24" s="126"/>
      <c r="H24" s="126"/>
      <c r="I24" s="126"/>
      <c r="J24" s="126"/>
      <c r="K24" s="126" t="s">
        <v>196</v>
      </c>
      <c r="L24" s="127"/>
    </row>
    <row r="25" spans="1:12">
      <c r="A25" s="141"/>
      <c r="B25" s="142"/>
      <c r="C25" s="142"/>
      <c r="D25" s="142"/>
      <c r="E25" s="142"/>
      <c r="F25" s="142"/>
      <c r="G25" s="142"/>
      <c r="H25" s="142"/>
      <c r="I25" s="142"/>
      <c r="J25" s="143"/>
      <c r="K25" s="150"/>
      <c r="L25" s="151"/>
    </row>
    <row r="26" spans="1:12">
      <c r="A26" s="144"/>
      <c r="B26" s="145"/>
      <c r="C26" s="145"/>
      <c r="D26" s="145"/>
      <c r="E26" s="145"/>
      <c r="F26" s="145"/>
      <c r="G26" s="145"/>
      <c r="H26" s="145"/>
      <c r="I26" s="145"/>
      <c r="J26" s="146"/>
      <c r="K26" s="152"/>
      <c r="L26" s="153"/>
    </row>
    <row r="27" spans="1:12">
      <c r="A27" s="144"/>
      <c r="B27" s="145"/>
      <c r="C27" s="145"/>
      <c r="D27" s="145"/>
      <c r="E27" s="145"/>
      <c r="F27" s="145"/>
      <c r="G27" s="145"/>
      <c r="H27" s="145"/>
      <c r="I27" s="145"/>
      <c r="J27" s="146"/>
      <c r="K27" s="152"/>
      <c r="L27" s="153"/>
    </row>
    <row r="28" spans="1:12">
      <c r="A28" s="144"/>
      <c r="B28" s="145"/>
      <c r="C28" s="145"/>
      <c r="D28" s="145"/>
      <c r="E28" s="145"/>
      <c r="F28" s="145"/>
      <c r="G28" s="145"/>
      <c r="H28" s="145"/>
      <c r="I28" s="145"/>
      <c r="J28" s="146"/>
      <c r="K28" s="152"/>
      <c r="L28" s="153"/>
    </row>
    <row r="29" spans="1:12">
      <c r="A29" s="144"/>
      <c r="B29" s="145"/>
      <c r="C29" s="145"/>
      <c r="D29" s="145"/>
      <c r="E29" s="145"/>
      <c r="F29" s="145"/>
      <c r="G29" s="145"/>
      <c r="H29" s="145"/>
      <c r="I29" s="145"/>
      <c r="J29" s="146"/>
      <c r="K29" s="152"/>
      <c r="L29" s="153"/>
    </row>
    <row r="30" spans="1:12">
      <c r="A30" s="144"/>
      <c r="B30" s="145"/>
      <c r="C30" s="145"/>
      <c r="D30" s="145"/>
      <c r="E30" s="145"/>
      <c r="F30" s="145"/>
      <c r="G30" s="145"/>
      <c r="H30" s="145"/>
      <c r="I30" s="145"/>
      <c r="J30" s="146"/>
      <c r="K30" s="152"/>
      <c r="L30" s="153"/>
    </row>
    <row r="31" spans="1:12">
      <c r="A31" s="144"/>
      <c r="B31" s="145"/>
      <c r="C31" s="145"/>
      <c r="D31" s="145"/>
      <c r="E31" s="145"/>
      <c r="F31" s="145"/>
      <c r="G31" s="145"/>
      <c r="H31" s="145"/>
      <c r="I31" s="145"/>
      <c r="J31" s="146"/>
      <c r="K31" s="152"/>
      <c r="L31" s="153"/>
    </row>
    <row r="32" spans="1:12">
      <c r="A32" s="144"/>
      <c r="B32" s="145"/>
      <c r="C32" s="145"/>
      <c r="D32" s="145"/>
      <c r="E32" s="145"/>
      <c r="F32" s="145"/>
      <c r="G32" s="145"/>
      <c r="H32" s="145"/>
      <c r="I32" s="145"/>
      <c r="J32" s="146"/>
      <c r="K32" s="152"/>
      <c r="L32" s="153"/>
    </row>
    <row r="33" spans="1:12">
      <c r="A33" s="144"/>
      <c r="B33" s="145"/>
      <c r="C33" s="145"/>
      <c r="D33" s="145"/>
      <c r="E33" s="145"/>
      <c r="F33" s="145"/>
      <c r="G33" s="145"/>
      <c r="H33" s="145"/>
      <c r="I33" s="145"/>
      <c r="J33" s="146"/>
      <c r="K33" s="152"/>
      <c r="L33" s="153"/>
    </row>
    <row r="34" spans="1:12">
      <c r="A34" s="144"/>
      <c r="B34" s="145"/>
      <c r="C34" s="145"/>
      <c r="D34" s="145"/>
      <c r="E34" s="145"/>
      <c r="F34" s="145"/>
      <c r="G34" s="145"/>
      <c r="H34" s="145"/>
      <c r="I34" s="145"/>
      <c r="J34" s="146"/>
      <c r="K34" s="152"/>
      <c r="L34" s="153"/>
    </row>
    <row r="35" spans="1:12">
      <c r="A35" s="144"/>
      <c r="B35" s="145"/>
      <c r="C35" s="145"/>
      <c r="D35" s="145"/>
      <c r="E35" s="145"/>
      <c r="F35" s="145"/>
      <c r="G35" s="145"/>
      <c r="H35" s="145"/>
      <c r="I35" s="145"/>
      <c r="J35" s="146"/>
      <c r="K35" s="152"/>
      <c r="L35" s="153"/>
    </row>
    <row r="36" spans="1:12">
      <c r="A36" s="144"/>
      <c r="B36" s="145"/>
      <c r="C36" s="145"/>
      <c r="D36" s="145"/>
      <c r="E36" s="145"/>
      <c r="F36" s="145"/>
      <c r="G36" s="145"/>
      <c r="H36" s="145"/>
      <c r="I36" s="145"/>
      <c r="J36" s="146"/>
      <c r="K36" s="152"/>
      <c r="L36" s="153"/>
    </row>
    <row r="37" spans="1:12">
      <c r="A37" s="144"/>
      <c r="B37" s="145"/>
      <c r="C37" s="145"/>
      <c r="D37" s="145"/>
      <c r="E37" s="145"/>
      <c r="F37" s="145"/>
      <c r="G37" s="145"/>
      <c r="H37" s="145"/>
      <c r="I37" s="145"/>
      <c r="J37" s="146"/>
      <c r="K37" s="152"/>
      <c r="L37" s="153"/>
    </row>
    <row r="38" spans="1:12">
      <c r="A38" s="144"/>
      <c r="B38" s="145"/>
      <c r="C38" s="145"/>
      <c r="D38" s="145"/>
      <c r="E38" s="145"/>
      <c r="F38" s="145"/>
      <c r="G38" s="145"/>
      <c r="H38" s="145"/>
      <c r="I38" s="145"/>
      <c r="J38" s="146"/>
      <c r="K38" s="152"/>
      <c r="L38" s="153"/>
    </row>
    <row r="39" spans="1:12" ht="15.75" thickBot="1">
      <c r="A39" s="147"/>
      <c r="B39" s="148"/>
      <c r="C39" s="148"/>
      <c r="D39" s="148"/>
      <c r="E39" s="148"/>
      <c r="F39" s="148"/>
      <c r="G39" s="148"/>
      <c r="H39" s="148"/>
      <c r="I39" s="148"/>
      <c r="J39" s="149"/>
      <c r="K39" s="154"/>
      <c r="L39" s="155"/>
    </row>
  </sheetData>
  <mergeCells count="59">
    <mergeCell ref="K35:L35"/>
    <mergeCell ref="K36:L36"/>
    <mergeCell ref="K37:L37"/>
    <mergeCell ref="K38:L38"/>
    <mergeCell ref="K39:L39"/>
    <mergeCell ref="K30:L30"/>
    <mergeCell ref="K31:L31"/>
    <mergeCell ref="K32:L32"/>
    <mergeCell ref="K33:L33"/>
    <mergeCell ref="K34:L34"/>
    <mergeCell ref="K25:L25"/>
    <mergeCell ref="K26:L26"/>
    <mergeCell ref="K27:L27"/>
    <mergeCell ref="K28:L28"/>
    <mergeCell ref="K29:L29"/>
    <mergeCell ref="A35:J35"/>
    <mergeCell ref="A36:J36"/>
    <mergeCell ref="A37:J37"/>
    <mergeCell ref="A38:J38"/>
    <mergeCell ref="A39:J39"/>
    <mergeCell ref="A30:J30"/>
    <mergeCell ref="A31:J31"/>
    <mergeCell ref="A32:J32"/>
    <mergeCell ref="A33:J33"/>
    <mergeCell ref="A34:J34"/>
    <mergeCell ref="A25:J25"/>
    <mergeCell ref="A26:J26"/>
    <mergeCell ref="A27:J27"/>
    <mergeCell ref="A28:J28"/>
    <mergeCell ref="A29:J29"/>
    <mergeCell ref="A23:L23"/>
    <mergeCell ref="A24:J24"/>
    <mergeCell ref="K24:L24"/>
    <mergeCell ref="F5:H5"/>
    <mergeCell ref="B20:L20"/>
    <mergeCell ref="G9:I9"/>
    <mergeCell ref="J9:L9"/>
    <mergeCell ref="B16:L16"/>
    <mergeCell ref="B17:L17"/>
    <mergeCell ref="B18:L18"/>
    <mergeCell ref="F6:H6"/>
    <mergeCell ref="B6:E6"/>
    <mergeCell ref="I6:L6"/>
    <mergeCell ref="A1:L1"/>
    <mergeCell ref="B2:L2"/>
    <mergeCell ref="B3:L3"/>
    <mergeCell ref="B21:L21"/>
    <mergeCell ref="B5:E5"/>
    <mergeCell ref="I5:L5"/>
    <mergeCell ref="F4:H4"/>
    <mergeCell ref="D11:F11"/>
    <mergeCell ref="D13:F13"/>
    <mergeCell ref="D12:F12"/>
    <mergeCell ref="D9:F10"/>
    <mergeCell ref="A9:C14"/>
    <mergeCell ref="D14:L14"/>
    <mergeCell ref="B4:E4"/>
    <mergeCell ref="I4:L4"/>
    <mergeCell ref="B19:L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30:A45"/>
  <sheetViews>
    <sheetView showGridLines="0" zoomScale="85" zoomScaleNormal="85" workbookViewId="0">
      <selection activeCell="P13" sqref="P13"/>
    </sheetView>
  </sheetViews>
  <sheetFormatPr defaultColWidth="8.85546875" defaultRowHeight="15"/>
  <sheetData>
    <row r="30" s="48" customFormat="1"/>
    <row r="31" s="48" customFormat="1"/>
    <row r="32" s="48" customFormat="1"/>
    <row r="33" s="48" customFormat="1"/>
    <row r="34" s="48" customFormat="1"/>
    <row r="35" s="48" customFormat="1"/>
    <row r="36" s="48" customFormat="1"/>
    <row r="37" s="48" customFormat="1"/>
    <row r="38" s="48" customFormat="1"/>
    <row r="39" s="48" customFormat="1"/>
    <row r="40" s="48" customFormat="1"/>
    <row r="41" s="48" customFormat="1"/>
    <row r="42" s="48" customFormat="1"/>
    <row r="43" s="48" customFormat="1"/>
    <row r="44" s="48" customFormat="1"/>
    <row r="45" s="48" customFormat="1"/>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E39"/>
  <sheetViews>
    <sheetView showGridLines="0" zoomScaleNormal="100" zoomScalePageLayoutView="167" workbookViewId="0">
      <pane ySplit="2" topLeftCell="A9" activePane="bottomLeft" state="frozen"/>
      <selection pane="bottomLeft" activeCell="B20" sqref="B20"/>
    </sheetView>
  </sheetViews>
  <sheetFormatPr defaultColWidth="8.85546875" defaultRowHeight="12.75"/>
  <cols>
    <col min="1" max="1" width="23.5703125" style="53" customWidth="1"/>
    <col min="2" max="3" width="19.140625" style="53" customWidth="1"/>
    <col min="4" max="4" width="35.7109375" style="60" customWidth="1"/>
    <col min="5" max="5" width="11.5703125" style="53" customWidth="1"/>
    <col min="6" max="16384" width="8.85546875" style="53"/>
  </cols>
  <sheetData>
    <row r="1" spans="1:5">
      <c r="A1" s="158" t="s">
        <v>89</v>
      </c>
      <c r="B1" s="159"/>
      <c r="C1" s="159"/>
      <c r="D1" s="51"/>
      <c r="E1" s="52"/>
    </row>
    <row r="2" spans="1:5" ht="38.25">
      <c r="A2" s="40" t="s">
        <v>90</v>
      </c>
      <c r="B2" s="38" t="s">
        <v>212</v>
      </c>
      <c r="C2" s="38" t="s">
        <v>219</v>
      </c>
      <c r="D2" s="39" t="s">
        <v>218</v>
      </c>
      <c r="E2" s="41" t="s">
        <v>217</v>
      </c>
    </row>
    <row r="3" spans="1:5" ht="25.5">
      <c r="A3" s="42" t="s">
        <v>164</v>
      </c>
      <c r="B3" s="49" t="s">
        <v>117</v>
      </c>
      <c r="C3" s="3"/>
      <c r="D3" s="31" t="s">
        <v>118</v>
      </c>
      <c r="E3" s="54" t="s">
        <v>183</v>
      </c>
    </row>
    <row r="4" spans="1:5" ht="38.25">
      <c r="A4" s="43" t="s">
        <v>165</v>
      </c>
      <c r="B4" s="3" t="s">
        <v>119</v>
      </c>
      <c r="C4" s="3"/>
      <c r="D4" s="31" t="s">
        <v>118</v>
      </c>
      <c r="E4" s="54" t="s">
        <v>185</v>
      </c>
    </row>
    <row r="5" spans="1:5" ht="38.25">
      <c r="A5" s="43" t="s">
        <v>188</v>
      </c>
      <c r="B5" s="5" t="s">
        <v>120</v>
      </c>
      <c r="C5" s="5" t="s">
        <v>121</v>
      </c>
      <c r="D5" s="32" t="s">
        <v>189</v>
      </c>
      <c r="E5" s="54" t="s">
        <v>186</v>
      </c>
    </row>
    <row r="6" spans="1:5" ht="63.75">
      <c r="A6" s="43" t="s">
        <v>166</v>
      </c>
      <c r="B6" s="5" t="s">
        <v>122</v>
      </c>
      <c r="C6" s="5" t="s">
        <v>123</v>
      </c>
      <c r="D6" s="32" t="s">
        <v>124</v>
      </c>
      <c r="E6" s="54" t="s">
        <v>184</v>
      </c>
    </row>
    <row r="7" spans="1:5" ht="51">
      <c r="A7" s="43" t="s">
        <v>167</v>
      </c>
      <c r="B7" s="5" t="s">
        <v>125</v>
      </c>
      <c r="C7" s="5" t="s">
        <v>126</v>
      </c>
      <c r="D7" s="32" t="s">
        <v>127</v>
      </c>
      <c r="E7" s="54" t="s">
        <v>186</v>
      </c>
    </row>
    <row r="8" spans="1:5" ht="38.25">
      <c r="A8" s="43" t="s">
        <v>168</v>
      </c>
      <c r="B8" s="5"/>
      <c r="C8" s="5" t="s">
        <v>128</v>
      </c>
      <c r="D8" s="32" t="s">
        <v>129</v>
      </c>
      <c r="E8" s="54" t="s">
        <v>184</v>
      </c>
    </row>
    <row r="9" spans="1:5" ht="38.25">
      <c r="A9" s="43" t="s">
        <v>177</v>
      </c>
      <c r="B9" s="5"/>
      <c r="C9" s="5" t="s">
        <v>130</v>
      </c>
      <c r="D9" s="32" t="s">
        <v>127</v>
      </c>
      <c r="E9" s="54" t="s">
        <v>187</v>
      </c>
    </row>
    <row r="10" spans="1:5" ht="51">
      <c r="A10" s="43" t="s">
        <v>169</v>
      </c>
      <c r="B10" s="5" t="s">
        <v>131</v>
      </c>
      <c r="C10" s="5" t="s">
        <v>132</v>
      </c>
      <c r="D10" s="32" t="s">
        <v>129</v>
      </c>
      <c r="E10" s="54" t="s">
        <v>187</v>
      </c>
    </row>
    <row r="11" spans="1:5" ht="51">
      <c r="A11" s="43" t="s">
        <v>170</v>
      </c>
      <c r="B11" s="5" t="s">
        <v>133</v>
      </c>
      <c r="C11" s="5"/>
      <c r="D11" s="32" t="s">
        <v>127</v>
      </c>
      <c r="E11" s="54" t="s">
        <v>187</v>
      </c>
    </row>
    <row r="12" spans="1:5" ht="38.25">
      <c r="A12" s="43" t="s">
        <v>171</v>
      </c>
      <c r="B12" s="5" t="s">
        <v>134</v>
      </c>
      <c r="C12" s="5" t="s">
        <v>135</v>
      </c>
      <c r="D12" s="174" t="s">
        <v>136</v>
      </c>
      <c r="E12" s="169" t="s">
        <v>230</v>
      </c>
    </row>
    <row r="13" spans="1:5" ht="38.25">
      <c r="A13" s="43" t="s">
        <v>172</v>
      </c>
      <c r="B13" s="5" t="s">
        <v>137</v>
      </c>
      <c r="C13" s="5"/>
      <c r="D13" s="175"/>
      <c r="E13" s="169"/>
    </row>
    <row r="14" spans="1:5" ht="38.25">
      <c r="A14" s="43" t="s">
        <v>173</v>
      </c>
      <c r="B14" s="5" t="s">
        <v>138</v>
      </c>
      <c r="C14" s="5" t="s">
        <v>139</v>
      </c>
      <c r="D14" s="175"/>
      <c r="E14" s="169"/>
    </row>
    <row r="15" spans="1:5" ht="38.25">
      <c r="A15" s="43" t="s">
        <v>175</v>
      </c>
      <c r="B15" s="5" t="s">
        <v>140</v>
      </c>
      <c r="C15" s="5"/>
      <c r="D15" s="175"/>
      <c r="E15" s="169"/>
    </row>
    <row r="16" spans="1:5" ht="25.5">
      <c r="A16" s="166" t="s">
        <v>178</v>
      </c>
      <c r="B16" s="5" t="s">
        <v>179</v>
      </c>
      <c r="C16" s="5"/>
      <c r="D16" s="175"/>
      <c r="E16" s="169"/>
    </row>
    <row r="17" spans="1:5" ht="38.25">
      <c r="A17" s="167"/>
      <c r="B17" s="5" t="s">
        <v>180</v>
      </c>
      <c r="C17" s="5"/>
      <c r="D17" s="175"/>
      <c r="E17" s="169"/>
    </row>
    <row r="18" spans="1:5" ht="38.25">
      <c r="A18" s="168"/>
      <c r="B18" s="5" t="s">
        <v>181</v>
      </c>
      <c r="C18" s="5"/>
      <c r="D18" s="176"/>
      <c r="E18" s="169"/>
    </row>
    <row r="19" spans="1:5" ht="63.75">
      <c r="A19" s="50" t="s">
        <v>176</v>
      </c>
      <c r="B19" s="5" t="s">
        <v>220</v>
      </c>
      <c r="C19" s="5" t="s">
        <v>223</v>
      </c>
      <c r="D19" s="32" t="s">
        <v>222</v>
      </c>
      <c r="E19" s="169"/>
    </row>
    <row r="20" spans="1:5" ht="102">
      <c r="A20" s="50"/>
      <c r="B20" s="5" t="s">
        <v>221</v>
      </c>
      <c r="C20" s="5" t="s">
        <v>190</v>
      </c>
      <c r="D20" s="32" t="s">
        <v>124</v>
      </c>
      <c r="E20" s="55"/>
    </row>
    <row r="21" spans="1:5" ht="63.75">
      <c r="A21" s="43" t="s">
        <v>174</v>
      </c>
      <c r="B21" s="5" t="s">
        <v>229</v>
      </c>
      <c r="C21" s="5" t="s">
        <v>141</v>
      </c>
      <c r="D21" s="32" t="s">
        <v>142</v>
      </c>
      <c r="E21" s="56" t="s">
        <v>146</v>
      </c>
    </row>
    <row r="22" spans="1:5">
      <c r="A22" s="44"/>
      <c r="B22" s="5"/>
      <c r="C22" s="5"/>
      <c r="D22" s="32"/>
      <c r="E22" s="57"/>
    </row>
    <row r="23" spans="1:5" ht="13.5" thickBot="1">
      <c r="A23" s="160" t="s">
        <v>110</v>
      </c>
      <c r="B23" s="161"/>
      <c r="C23" s="161"/>
      <c r="D23" s="45"/>
      <c r="E23" s="58"/>
    </row>
    <row r="24" spans="1:5">
      <c r="A24" s="59" t="s">
        <v>111</v>
      </c>
      <c r="B24" s="162" t="s">
        <v>112</v>
      </c>
      <c r="C24" s="163"/>
    </row>
    <row r="25" spans="1:5">
      <c r="A25" s="61" t="s">
        <v>143</v>
      </c>
      <c r="B25" s="164" t="s">
        <v>145</v>
      </c>
      <c r="C25" s="165"/>
      <c r="D25" s="62"/>
    </row>
    <row r="26" spans="1:5">
      <c r="A26" s="63" t="s">
        <v>144</v>
      </c>
      <c r="B26" s="164" t="s">
        <v>145</v>
      </c>
      <c r="C26" s="165"/>
      <c r="D26" s="64"/>
    </row>
    <row r="27" spans="1:5" ht="41.1" customHeight="1">
      <c r="A27" s="61" t="s">
        <v>182</v>
      </c>
      <c r="B27" s="170" t="s">
        <v>216</v>
      </c>
      <c r="C27" s="171"/>
      <c r="D27" s="62"/>
    </row>
    <row r="28" spans="1:5">
      <c r="A28" s="61"/>
      <c r="B28" s="172"/>
      <c r="C28" s="173"/>
    </row>
    <row r="29" spans="1:5">
      <c r="A29" s="61"/>
      <c r="B29" s="172"/>
      <c r="C29" s="173"/>
    </row>
    <row r="30" spans="1:5" ht="13.5" thickBot="1">
      <c r="A30" s="65"/>
      <c r="B30" s="156"/>
      <c r="C30" s="157"/>
    </row>
    <row r="34" spans="1:4">
      <c r="B34" s="66"/>
      <c r="C34" s="66"/>
    </row>
    <row r="35" spans="1:4">
      <c r="C35" s="66"/>
    </row>
    <row r="37" spans="1:4" s="66" customFormat="1">
      <c r="A37" s="67"/>
      <c r="D37" s="62"/>
    </row>
    <row r="39" spans="1:4">
      <c r="C39" s="62"/>
    </row>
  </sheetData>
  <mergeCells count="12">
    <mergeCell ref="E12:E19"/>
    <mergeCell ref="B27:C27"/>
    <mergeCell ref="B28:C28"/>
    <mergeCell ref="B29:C29"/>
    <mergeCell ref="D12:D18"/>
    <mergeCell ref="B30:C30"/>
    <mergeCell ref="A1:C1"/>
    <mergeCell ref="A23:C23"/>
    <mergeCell ref="B24:C24"/>
    <mergeCell ref="B25:C25"/>
    <mergeCell ref="B26:C26"/>
    <mergeCell ref="A16:A18"/>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dimension ref="A1:J32"/>
  <sheetViews>
    <sheetView workbookViewId="0">
      <pane xSplit="1" ySplit="3" topLeftCell="B4" activePane="bottomRight" state="frozen"/>
      <selection pane="topRight" activeCell="B1" sqref="B1"/>
      <selection pane="bottomLeft" activeCell="A4" sqref="A4"/>
      <selection pane="bottomRight" activeCell="A20" sqref="A20"/>
    </sheetView>
  </sheetViews>
  <sheetFormatPr defaultColWidth="10.85546875" defaultRowHeight="12.75"/>
  <cols>
    <col min="1" max="1" width="50.85546875" style="53" customWidth="1"/>
    <col min="2" max="2" width="21.5703125" style="53" customWidth="1"/>
    <col min="3" max="5" width="10.85546875" style="53"/>
    <col min="6" max="6" width="44.42578125" style="53" customWidth="1"/>
    <col min="7" max="9" width="10.85546875" style="53"/>
    <col min="10" max="10" width="30.42578125" style="53" customWidth="1"/>
    <col min="11" max="16384" width="10.85546875" style="53"/>
  </cols>
  <sheetData>
    <row r="1" spans="1:10" ht="13.5" thickBot="1">
      <c r="A1" s="68" t="s">
        <v>114</v>
      </c>
      <c r="B1" s="68"/>
      <c r="C1" s="69"/>
      <c r="D1" s="69"/>
    </row>
    <row r="2" spans="1:10">
      <c r="A2" s="179" t="s">
        <v>115</v>
      </c>
      <c r="B2" s="181" t="s">
        <v>231</v>
      </c>
      <c r="C2" s="183" t="s">
        <v>101</v>
      </c>
      <c r="D2" s="184"/>
      <c r="E2" s="184"/>
      <c r="F2" s="183" t="s">
        <v>232</v>
      </c>
      <c r="G2" s="184" t="s">
        <v>100</v>
      </c>
      <c r="H2" s="184"/>
      <c r="I2" s="184"/>
      <c r="J2" s="177" t="s">
        <v>233</v>
      </c>
    </row>
    <row r="3" spans="1:10" ht="35.1" customHeight="1">
      <c r="A3" s="180"/>
      <c r="B3" s="182"/>
      <c r="C3" s="70" t="s">
        <v>94</v>
      </c>
      <c r="D3" s="70" t="s">
        <v>95</v>
      </c>
      <c r="E3" s="70" t="s">
        <v>96</v>
      </c>
      <c r="F3" s="185"/>
      <c r="G3" s="70" t="s">
        <v>94</v>
      </c>
      <c r="H3" s="70" t="s">
        <v>95</v>
      </c>
      <c r="I3" s="70" t="s">
        <v>96</v>
      </c>
      <c r="J3" s="178"/>
    </row>
    <row r="4" spans="1:10">
      <c r="A4" s="71" t="s">
        <v>119</v>
      </c>
      <c r="B4" s="72"/>
      <c r="C4" s="73">
        <v>5</v>
      </c>
      <c r="D4" s="73">
        <v>5</v>
      </c>
      <c r="E4" s="73">
        <v>5</v>
      </c>
      <c r="F4" s="71" t="s">
        <v>198</v>
      </c>
      <c r="G4" s="72"/>
      <c r="H4" s="72"/>
      <c r="I4" s="72"/>
      <c r="J4" s="74"/>
    </row>
    <row r="5" spans="1:10">
      <c r="A5" s="71" t="s">
        <v>120</v>
      </c>
      <c r="B5" s="72"/>
      <c r="C5" s="73">
        <v>150</v>
      </c>
      <c r="D5" s="73"/>
      <c r="E5" s="73"/>
      <c r="F5" s="71" t="s">
        <v>213</v>
      </c>
      <c r="G5" s="72"/>
      <c r="H5" s="72"/>
      <c r="I5" s="72"/>
      <c r="J5" s="74"/>
    </row>
    <row r="6" spans="1:10" ht="25.5">
      <c r="A6" s="71" t="s">
        <v>122</v>
      </c>
      <c r="B6" s="72"/>
      <c r="C6" s="73">
        <v>150</v>
      </c>
      <c r="D6" s="73"/>
      <c r="E6" s="73"/>
      <c r="F6" s="71" t="s">
        <v>199</v>
      </c>
      <c r="G6" s="72"/>
      <c r="H6" s="72"/>
      <c r="I6" s="72"/>
      <c r="J6" s="74"/>
    </row>
    <row r="7" spans="1:10">
      <c r="A7" s="71" t="s">
        <v>125</v>
      </c>
      <c r="B7" s="72"/>
      <c r="C7" s="73">
        <v>2</v>
      </c>
      <c r="D7" s="73"/>
      <c r="E7" s="73"/>
      <c r="F7" s="71" t="s">
        <v>200</v>
      </c>
      <c r="G7" s="72"/>
      <c r="H7" s="72"/>
      <c r="I7" s="72"/>
      <c r="J7" s="74"/>
    </row>
    <row r="8" spans="1:10" ht="38.25">
      <c r="A8" s="71" t="s">
        <v>131</v>
      </c>
      <c r="B8" s="72"/>
      <c r="C8" s="73">
        <v>10</v>
      </c>
      <c r="D8" s="73">
        <v>15</v>
      </c>
      <c r="E8" s="73">
        <v>20</v>
      </c>
      <c r="F8" s="71" t="s">
        <v>214</v>
      </c>
      <c r="G8" s="72"/>
      <c r="H8" s="72"/>
      <c r="I8" s="72"/>
      <c r="J8" s="74"/>
    </row>
    <row r="9" spans="1:10" ht="51">
      <c r="A9" s="71" t="s">
        <v>201</v>
      </c>
      <c r="B9" s="72"/>
      <c r="C9" s="73"/>
      <c r="D9" s="73"/>
      <c r="E9" s="73"/>
      <c r="F9" s="71" t="s">
        <v>202</v>
      </c>
      <c r="G9" s="72"/>
      <c r="H9" s="72"/>
      <c r="I9" s="72"/>
      <c r="J9" s="74"/>
    </row>
    <row r="10" spans="1:10" ht="76.5">
      <c r="A10" s="71" t="s">
        <v>147</v>
      </c>
      <c r="B10" s="72"/>
      <c r="C10" s="73">
        <v>300000</v>
      </c>
      <c r="D10" s="73">
        <v>400000</v>
      </c>
      <c r="E10" s="73">
        <v>500000</v>
      </c>
      <c r="F10" s="71" t="s">
        <v>197</v>
      </c>
      <c r="G10" s="72"/>
      <c r="H10" s="72"/>
      <c r="I10" s="72"/>
      <c r="J10" s="74"/>
    </row>
    <row r="11" spans="1:10" ht="25.5">
      <c r="A11" s="71" t="s">
        <v>148</v>
      </c>
      <c r="B11" s="72"/>
      <c r="C11" s="75">
        <v>0.65</v>
      </c>
      <c r="D11" s="75">
        <v>0.65</v>
      </c>
      <c r="E11" s="75">
        <v>0.65</v>
      </c>
      <c r="F11" s="76" t="s">
        <v>149</v>
      </c>
      <c r="G11" s="72"/>
      <c r="H11" s="72"/>
      <c r="I11" s="72"/>
      <c r="J11" s="76"/>
    </row>
    <row r="12" spans="1:10">
      <c r="A12" s="71" t="s">
        <v>150</v>
      </c>
      <c r="B12" s="72"/>
      <c r="C12" s="73">
        <f>C10*C11</f>
        <v>195000</v>
      </c>
      <c r="D12" s="73">
        <f t="shared" ref="D12" si="0">D10*D11</f>
        <v>260000</v>
      </c>
      <c r="E12" s="73">
        <f>E10*E11</f>
        <v>325000</v>
      </c>
      <c r="F12" s="72"/>
      <c r="G12" s="72"/>
      <c r="H12" s="72"/>
      <c r="I12" s="72"/>
      <c r="J12" s="77"/>
    </row>
    <row r="13" spans="1:10" ht="25.5">
      <c r="A13" s="71" t="s">
        <v>151</v>
      </c>
      <c r="B13" s="72"/>
      <c r="C13" s="73">
        <f>5.71/1000*C12</f>
        <v>1113.45</v>
      </c>
      <c r="D13" s="73">
        <f>5.71/1000*D12</f>
        <v>1484.6</v>
      </c>
      <c r="E13" s="73">
        <f>5.71/1000*E12</f>
        <v>1855.75</v>
      </c>
      <c r="F13" s="71" t="s">
        <v>152</v>
      </c>
      <c r="G13" s="72"/>
      <c r="H13" s="72"/>
      <c r="I13" s="72"/>
      <c r="J13" s="77"/>
    </row>
    <row r="14" spans="1:10" ht="25.5">
      <c r="A14" s="71" t="s">
        <v>215</v>
      </c>
      <c r="B14" s="72"/>
      <c r="C14" s="73">
        <f>1/1096*C13*170</f>
        <v>172.70666058394158</v>
      </c>
      <c r="D14" s="73">
        <f>1/1096*D13*170</f>
        <v>230.27554744525546</v>
      </c>
      <c r="E14" s="73">
        <f t="shared" ref="E14" si="1">1/1096*E13*170</f>
        <v>287.84443430656933</v>
      </c>
      <c r="F14" s="71" t="s">
        <v>153</v>
      </c>
      <c r="G14" s="72"/>
      <c r="H14" s="72"/>
      <c r="I14" s="72"/>
      <c r="J14" s="77"/>
    </row>
    <row r="15" spans="1:10">
      <c r="A15" s="71" t="s">
        <v>155</v>
      </c>
      <c r="B15" s="72"/>
      <c r="C15" s="73">
        <f>1/0.5*C14</f>
        <v>345.41332116788317</v>
      </c>
      <c r="D15" s="73">
        <f t="shared" ref="D15:E15" si="2">1/0.5*D14</f>
        <v>460.55109489051091</v>
      </c>
      <c r="E15" s="73">
        <f t="shared" si="2"/>
        <v>575.68886861313865</v>
      </c>
      <c r="F15" s="71" t="s">
        <v>154</v>
      </c>
      <c r="G15" s="72"/>
      <c r="H15" s="72"/>
      <c r="I15" s="72"/>
      <c r="J15" s="77"/>
    </row>
    <row r="16" spans="1:10" ht="38.25">
      <c r="A16" s="71" t="s">
        <v>156</v>
      </c>
      <c r="B16" s="72"/>
      <c r="C16" s="72">
        <v>15</v>
      </c>
      <c r="D16" s="72">
        <v>15</v>
      </c>
      <c r="E16" s="72">
        <v>15</v>
      </c>
      <c r="F16" s="71" t="s">
        <v>157</v>
      </c>
      <c r="G16" s="72"/>
      <c r="H16" s="72"/>
      <c r="I16" s="72"/>
      <c r="J16" s="77"/>
    </row>
    <row r="17" spans="1:10" ht="25.5">
      <c r="A17" s="71" t="s">
        <v>158</v>
      </c>
      <c r="B17" s="72"/>
      <c r="C17" s="73">
        <f>C16*C13*170</f>
        <v>2839297.5</v>
      </c>
      <c r="D17" s="73">
        <f t="shared" ref="D17:E17" si="3">D16*D13*170</f>
        <v>3785730</v>
      </c>
      <c r="E17" s="73">
        <f t="shared" si="3"/>
        <v>4732162.5</v>
      </c>
      <c r="F17" s="71" t="s">
        <v>162</v>
      </c>
      <c r="G17" s="72"/>
      <c r="H17" s="72"/>
      <c r="I17" s="72"/>
      <c r="J17" s="77"/>
    </row>
    <row r="18" spans="1:10">
      <c r="A18" s="71" t="s">
        <v>160</v>
      </c>
      <c r="B18" s="72"/>
      <c r="C18" s="73">
        <f>C17/C15</f>
        <v>8220.0000000000018</v>
      </c>
      <c r="D18" s="73">
        <f t="shared" ref="D18:E18" si="4">D17/D15</f>
        <v>8220</v>
      </c>
      <c r="E18" s="73">
        <f t="shared" si="4"/>
        <v>8220</v>
      </c>
      <c r="F18" s="78"/>
      <c r="G18" s="72"/>
      <c r="H18" s="72"/>
      <c r="I18" s="72"/>
      <c r="J18" s="77"/>
    </row>
    <row r="19" spans="1:10">
      <c r="A19" s="71" t="s">
        <v>159</v>
      </c>
      <c r="B19" s="72"/>
      <c r="C19" s="73">
        <f>C18/80</f>
        <v>102.75000000000003</v>
      </c>
      <c r="D19" s="73">
        <f t="shared" ref="D19:E19" si="5">D18/80</f>
        <v>102.75</v>
      </c>
      <c r="E19" s="73">
        <f t="shared" si="5"/>
        <v>102.75</v>
      </c>
      <c r="F19" s="72" t="s">
        <v>161</v>
      </c>
      <c r="G19" s="72"/>
      <c r="H19" s="72"/>
      <c r="I19" s="72"/>
      <c r="J19" s="77"/>
    </row>
    <row r="20" spans="1:10">
      <c r="A20" s="71" t="s">
        <v>163</v>
      </c>
      <c r="B20" s="72"/>
      <c r="C20" s="73">
        <f>C15*C19</f>
        <v>35491.218750000007</v>
      </c>
      <c r="D20" s="73">
        <f t="shared" ref="D20:E20" si="6">D15*D19</f>
        <v>47321.624999999993</v>
      </c>
      <c r="E20" s="73">
        <f t="shared" si="6"/>
        <v>59152.03125</v>
      </c>
      <c r="F20" s="72"/>
      <c r="G20" s="72"/>
      <c r="H20" s="72"/>
      <c r="I20" s="72"/>
      <c r="J20" s="77"/>
    </row>
    <row r="21" spans="1:10">
      <c r="A21" s="71" t="s">
        <v>140</v>
      </c>
      <c r="B21" s="72"/>
      <c r="C21" s="73">
        <v>150</v>
      </c>
      <c r="D21" s="73"/>
      <c r="E21" s="73"/>
      <c r="F21" s="72"/>
      <c r="G21" s="72"/>
      <c r="H21" s="72"/>
      <c r="I21" s="72"/>
      <c r="J21" s="77"/>
    </row>
    <row r="22" spans="1:10" ht="25.5">
      <c r="A22" s="71" t="s">
        <v>203</v>
      </c>
      <c r="B22" s="72"/>
      <c r="C22" s="73">
        <f>6000*12</f>
        <v>72000</v>
      </c>
      <c r="D22" s="73">
        <f t="shared" ref="D22:E22" si="7">6000*12</f>
        <v>72000</v>
      </c>
      <c r="E22" s="73">
        <f t="shared" si="7"/>
        <v>72000</v>
      </c>
      <c r="F22" s="71" t="s">
        <v>204</v>
      </c>
      <c r="G22" s="72"/>
      <c r="H22" s="72"/>
      <c r="I22" s="72"/>
      <c r="J22" s="77"/>
    </row>
    <row r="23" spans="1:10" ht="25.5">
      <c r="A23" s="71" t="s">
        <v>205</v>
      </c>
      <c r="B23" s="72"/>
      <c r="C23" s="73">
        <f>C22/80</f>
        <v>900</v>
      </c>
      <c r="D23" s="73">
        <f t="shared" ref="D23:E23" si="8">D22/80</f>
        <v>900</v>
      </c>
      <c r="E23" s="73">
        <f t="shared" si="8"/>
        <v>900</v>
      </c>
      <c r="F23" s="72" t="s">
        <v>161</v>
      </c>
      <c r="G23" s="72"/>
      <c r="H23" s="72"/>
      <c r="I23" s="72"/>
      <c r="J23" s="77"/>
    </row>
    <row r="24" spans="1:10" ht="25.5">
      <c r="A24" s="71" t="s">
        <v>206</v>
      </c>
      <c r="B24" s="72"/>
      <c r="C24" s="73">
        <f>C23*C21</f>
        <v>135000</v>
      </c>
      <c r="D24" s="73">
        <f>D23*C21</f>
        <v>135000</v>
      </c>
      <c r="E24" s="73">
        <f>E23*C21</f>
        <v>135000</v>
      </c>
      <c r="F24" s="72"/>
      <c r="G24" s="72"/>
      <c r="H24" s="72"/>
      <c r="I24" s="72"/>
      <c r="J24" s="77"/>
    </row>
    <row r="25" spans="1:10" ht="25.5">
      <c r="A25" s="71" t="s">
        <v>207</v>
      </c>
      <c r="B25" s="72"/>
      <c r="C25" s="73">
        <f>C24+C20</f>
        <v>170491.21875</v>
      </c>
      <c r="D25" s="73">
        <f t="shared" ref="D25:E25" si="9">D24+D20</f>
        <v>182321.625</v>
      </c>
      <c r="E25" s="73">
        <f t="shared" si="9"/>
        <v>194152.03125</v>
      </c>
      <c r="F25" s="72"/>
      <c r="G25" s="72"/>
      <c r="H25" s="72"/>
      <c r="I25" s="72"/>
      <c r="J25" s="77"/>
    </row>
    <row r="26" spans="1:10">
      <c r="A26" s="72"/>
      <c r="B26" s="72"/>
      <c r="C26" s="72"/>
      <c r="D26" s="72"/>
      <c r="E26" s="72"/>
      <c r="F26" s="72"/>
      <c r="G26" s="72"/>
      <c r="H26" s="72"/>
      <c r="I26" s="72"/>
      <c r="J26" s="77"/>
    </row>
    <row r="27" spans="1:10">
      <c r="A27" s="72"/>
      <c r="B27" s="72"/>
      <c r="C27" s="72"/>
      <c r="D27" s="72"/>
      <c r="E27" s="72"/>
      <c r="F27" s="72"/>
      <c r="G27" s="72"/>
      <c r="H27" s="72"/>
      <c r="I27" s="72"/>
      <c r="J27" s="77"/>
    </row>
    <row r="28" spans="1:10">
      <c r="A28" s="72"/>
      <c r="B28" s="72"/>
      <c r="C28" s="72"/>
      <c r="D28" s="72"/>
      <c r="E28" s="72"/>
      <c r="F28" s="72"/>
      <c r="G28" s="72"/>
      <c r="H28" s="72"/>
      <c r="I28" s="72"/>
      <c r="J28" s="77"/>
    </row>
    <row r="29" spans="1:10" ht="13.5" thickBot="1">
      <c r="A29" s="79"/>
      <c r="B29" s="79"/>
      <c r="C29" s="79"/>
      <c r="D29" s="79"/>
      <c r="E29" s="79"/>
      <c r="F29" s="79"/>
      <c r="G29" s="79"/>
      <c r="H29" s="79"/>
      <c r="I29" s="79"/>
      <c r="J29" s="80"/>
    </row>
    <row r="31" spans="1:10">
      <c r="A31" s="66"/>
      <c r="B31" s="66"/>
    </row>
    <row r="32" spans="1:10">
      <c r="B32" s="66"/>
    </row>
  </sheetData>
  <mergeCells count="6">
    <mergeCell ref="J2:J3"/>
    <mergeCell ref="A2:A3"/>
    <mergeCell ref="B2:B3"/>
    <mergeCell ref="C2:E2"/>
    <mergeCell ref="G2:I2"/>
    <mergeCell ref="F2: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O18"/>
  <sheetViews>
    <sheetView showGridLines="0" topLeftCell="B1" zoomScale="85" zoomScaleNormal="85" zoomScalePageLayoutView="85" workbookViewId="0">
      <selection activeCell="O2" sqref="O2:O4"/>
    </sheetView>
  </sheetViews>
  <sheetFormatPr defaultColWidth="8.85546875" defaultRowHeight="15"/>
  <cols>
    <col min="1" max="1" width="34.42578125" bestFit="1" customWidth="1"/>
    <col min="2" max="2" width="25.42578125" customWidth="1"/>
    <col min="3" max="3" width="15.42578125" bestFit="1" customWidth="1"/>
    <col min="4" max="4" width="17.42578125" customWidth="1"/>
    <col min="5" max="5" width="22.42578125" customWidth="1"/>
    <col min="7" max="7" width="36.5703125" customWidth="1"/>
    <col min="10" max="10" width="22.42578125" customWidth="1"/>
    <col min="11" max="11" width="15.42578125" customWidth="1"/>
    <col min="12" max="12" width="27.85546875" customWidth="1"/>
    <col min="13" max="13" width="11.42578125" customWidth="1"/>
    <col min="14" max="14" width="13.42578125" customWidth="1"/>
  </cols>
  <sheetData>
    <row r="1" spans="1:15" ht="15.75" thickBot="1">
      <c r="A1" s="7" t="s">
        <v>2</v>
      </c>
      <c r="B1" s="7" t="s">
        <v>4</v>
      </c>
      <c r="C1" s="7" t="s">
        <v>5</v>
      </c>
      <c r="D1" s="8" t="s">
        <v>6</v>
      </c>
      <c r="E1" s="7" t="s">
        <v>7</v>
      </c>
      <c r="F1" s="9" t="s">
        <v>8</v>
      </c>
      <c r="G1" s="10" t="s">
        <v>9</v>
      </c>
      <c r="H1" s="10" t="s">
        <v>10</v>
      </c>
      <c r="I1" s="10" t="s">
        <v>11</v>
      </c>
      <c r="J1" s="10" t="s">
        <v>12</v>
      </c>
      <c r="K1" s="10" t="s">
        <v>13</v>
      </c>
      <c r="L1" s="10" t="s">
        <v>14</v>
      </c>
      <c r="M1" s="10" t="s">
        <v>15</v>
      </c>
      <c r="N1" s="10" t="s">
        <v>1</v>
      </c>
      <c r="O1" s="10" t="s">
        <v>16</v>
      </c>
    </row>
    <row r="2" spans="1:15">
      <c r="A2" s="4" t="s">
        <v>17</v>
      </c>
      <c r="B2" s="4" t="s">
        <v>18</v>
      </c>
      <c r="C2" s="4" t="s">
        <v>19</v>
      </c>
      <c r="D2" s="11" t="s">
        <v>20</v>
      </c>
      <c r="E2" s="12" t="s">
        <v>21</v>
      </c>
      <c r="F2" s="13" t="s">
        <v>22</v>
      </c>
      <c r="G2" s="4" t="s">
        <v>23</v>
      </c>
      <c r="H2" s="4" t="s">
        <v>24</v>
      </c>
      <c r="I2" s="4" t="s">
        <v>25</v>
      </c>
      <c r="J2" s="4" t="s">
        <v>26</v>
      </c>
      <c r="K2" s="4" t="s">
        <v>27</v>
      </c>
      <c r="L2" s="4" t="s">
        <v>28</v>
      </c>
      <c r="M2" s="4">
        <v>1</v>
      </c>
      <c r="N2" s="11" t="s">
        <v>22</v>
      </c>
      <c r="O2" s="11" t="s">
        <v>29</v>
      </c>
    </row>
    <row r="3" spans="1:15">
      <c r="A3" s="2" t="s">
        <v>30</v>
      </c>
      <c r="B3" s="2" t="s">
        <v>31</v>
      </c>
      <c r="C3" s="14">
        <v>0.2</v>
      </c>
      <c r="D3" s="2" t="s">
        <v>32</v>
      </c>
      <c r="E3" s="15" t="s">
        <v>33</v>
      </c>
      <c r="F3" s="6" t="s">
        <v>34</v>
      </c>
      <c r="G3" s="2" t="s">
        <v>35</v>
      </c>
      <c r="H3" s="2" t="s">
        <v>36</v>
      </c>
      <c r="I3" s="2" t="s">
        <v>37</v>
      </c>
      <c r="J3" s="2" t="s">
        <v>38</v>
      </c>
      <c r="K3" s="2" t="s">
        <v>39</v>
      </c>
      <c r="L3" s="2" t="s">
        <v>40</v>
      </c>
      <c r="M3" s="2">
        <v>2</v>
      </c>
      <c r="N3" s="1" t="s">
        <v>34</v>
      </c>
      <c r="O3" s="1" t="s">
        <v>3</v>
      </c>
    </row>
    <row r="4" spans="1:15">
      <c r="A4" s="2" t="s">
        <v>41</v>
      </c>
      <c r="B4" s="2" t="s">
        <v>42</v>
      </c>
      <c r="C4" s="14">
        <v>0.3</v>
      </c>
      <c r="D4" s="2" t="s">
        <v>43</v>
      </c>
      <c r="E4" s="15" t="s">
        <v>44</v>
      </c>
      <c r="F4" s="6" t="s">
        <v>45</v>
      </c>
      <c r="G4" s="2" t="s">
        <v>46</v>
      </c>
      <c r="H4" t="s">
        <v>47</v>
      </c>
      <c r="I4" s="2" t="s">
        <v>48</v>
      </c>
      <c r="J4" s="2" t="s">
        <v>49</v>
      </c>
      <c r="K4" s="2" t="s">
        <v>50</v>
      </c>
      <c r="L4" s="2" t="s">
        <v>51</v>
      </c>
      <c r="M4" s="2">
        <v>3</v>
      </c>
      <c r="N4" s="1" t="s">
        <v>45</v>
      </c>
      <c r="O4" s="1" t="s">
        <v>52</v>
      </c>
    </row>
    <row r="5" spans="1:15">
      <c r="A5" s="2" t="s">
        <v>53</v>
      </c>
      <c r="B5" s="2" t="s">
        <v>54</v>
      </c>
      <c r="C5" s="14">
        <v>0.4</v>
      </c>
      <c r="D5" s="2" t="s">
        <v>55</v>
      </c>
      <c r="E5" s="15" t="s">
        <v>56</v>
      </c>
      <c r="F5" s="16" t="s">
        <v>47</v>
      </c>
      <c r="G5" s="2" t="s">
        <v>57</v>
      </c>
      <c r="H5" t="s">
        <v>47</v>
      </c>
      <c r="I5" s="2" t="s">
        <v>58</v>
      </c>
      <c r="J5" s="2" t="s">
        <v>59</v>
      </c>
      <c r="K5" s="16" t="s">
        <v>47</v>
      </c>
      <c r="L5" s="2" t="s">
        <v>60</v>
      </c>
      <c r="M5" s="2">
        <v>4</v>
      </c>
      <c r="N5" s="1" t="s">
        <v>61</v>
      </c>
    </row>
    <row r="6" spans="1:15">
      <c r="A6" s="2" t="s">
        <v>62</v>
      </c>
      <c r="B6" s="2" t="s">
        <v>63</v>
      </c>
      <c r="C6" s="14">
        <v>0.5</v>
      </c>
      <c r="D6" s="2" t="s">
        <v>64</v>
      </c>
      <c r="E6" s="17" t="s">
        <v>47</v>
      </c>
      <c r="G6" s="2" t="s">
        <v>65</v>
      </c>
      <c r="H6" t="s">
        <v>47</v>
      </c>
      <c r="I6" s="2" t="s">
        <v>66</v>
      </c>
      <c r="J6" s="2" t="s">
        <v>67</v>
      </c>
      <c r="K6" s="16" t="s">
        <v>47</v>
      </c>
      <c r="M6" s="2">
        <v>5</v>
      </c>
    </row>
    <row r="7" spans="1:15">
      <c r="B7" s="2" t="s">
        <v>68</v>
      </c>
      <c r="C7" s="14">
        <v>0.6</v>
      </c>
      <c r="D7" s="2" t="s">
        <v>69</v>
      </c>
      <c r="E7" s="18" t="s">
        <v>47</v>
      </c>
      <c r="G7" s="2" t="s">
        <v>70</v>
      </c>
      <c r="H7" t="s">
        <v>47</v>
      </c>
      <c r="M7" s="2">
        <v>6</v>
      </c>
    </row>
    <row r="8" spans="1:15">
      <c r="B8" s="2" t="s">
        <v>71</v>
      </c>
      <c r="C8" s="14">
        <v>0.7</v>
      </c>
      <c r="D8" s="2" t="s">
        <v>72</v>
      </c>
      <c r="E8" s="18" t="s">
        <v>47</v>
      </c>
      <c r="G8" s="2" t="s">
        <v>73</v>
      </c>
      <c r="H8" t="s">
        <v>47</v>
      </c>
      <c r="M8" s="2">
        <v>7</v>
      </c>
    </row>
    <row r="9" spans="1:15">
      <c r="B9" s="2" t="s">
        <v>74</v>
      </c>
      <c r="C9" s="14">
        <v>0.8</v>
      </c>
      <c r="D9" s="2" t="s">
        <v>75</v>
      </c>
      <c r="E9" s="18" t="s">
        <v>47</v>
      </c>
      <c r="G9" s="2" t="s">
        <v>76</v>
      </c>
      <c r="H9" t="s">
        <v>47</v>
      </c>
      <c r="M9" s="2">
        <v>8</v>
      </c>
    </row>
    <row r="10" spans="1:15">
      <c r="C10" s="14">
        <v>0.9</v>
      </c>
      <c r="G10" s="2" t="s">
        <v>77</v>
      </c>
      <c r="H10" t="s">
        <v>47</v>
      </c>
      <c r="M10" s="2">
        <v>9</v>
      </c>
    </row>
    <row r="11" spans="1:15">
      <c r="C11" s="14">
        <v>1</v>
      </c>
      <c r="G11" s="2" t="s">
        <v>78</v>
      </c>
      <c r="H11" t="s">
        <v>47</v>
      </c>
      <c r="M11" s="2">
        <v>10</v>
      </c>
    </row>
    <row r="12" spans="1:15">
      <c r="C12" s="2" t="s">
        <v>79</v>
      </c>
      <c r="G12" s="2" t="s">
        <v>80</v>
      </c>
      <c r="H12" t="s">
        <v>47</v>
      </c>
    </row>
    <row r="13" spans="1:15">
      <c r="G13" s="2" t="s">
        <v>81</v>
      </c>
      <c r="H13" t="s">
        <v>47</v>
      </c>
    </row>
    <row r="14" spans="1:15">
      <c r="G14" s="2" t="s">
        <v>82</v>
      </c>
      <c r="H14" t="s">
        <v>47</v>
      </c>
    </row>
    <row r="15" spans="1:15">
      <c r="G15" s="2" t="s">
        <v>83</v>
      </c>
      <c r="H15" t="s">
        <v>47</v>
      </c>
    </row>
    <row r="16" spans="1:15">
      <c r="G16" s="2" t="s">
        <v>84</v>
      </c>
      <c r="H16" t="s">
        <v>47</v>
      </c>
    </row>
    <row r="17" spans="7:8">
      <c r="G17" s="2" t="s">
        <v>85</v>
      </c>
      <c r="H17" t="s">
        <v>47</v>
      </c>
    </row>
    <row r="18" spans="7:8">
      <c r="G18" s="2" t="s">
        <v>86</v>
      </c>
      <c r="H18"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Introduction</vt:lpstr>
      <vt:lpstr>Summary</vt:lpstr>
      <vt:lpstr>Results chain</vt:lpstr>
      <vt:lpstr>RM Plan</vt:lpstr>
      <vt:lpstr>Measurements and Calculations</vt:lpstr>
      <vt:lpstr>Lists</vt:lpstr>
      <vt:lpstr>Additionality</vt:lpstr>
      <vt:lpstr>BBB</vt:lpstr>
      <vt:lpstr>Challenges</vt:lpstr>
      <vt:lpstr>Department</vt:lpstr>
      <vt:lpstr>Drivers</vt:lpstr>
      <vt:lpstr>Driverstatus</vt:lpstr>
      <vt:lpstr>HML</vt:lpstr>
      <vt:lpstr>Likelihood</vt:lpstr>
      <vt:lpstr>Maturity</vt:lpstr>
      <vt:lpstr>Onetoten</vt:lpstr>
      <vt:lpstr>Progress</vt:lpstr>
      <vt:lpstr>RAG</vt:lpstr>
      <vt:lpstr>Relevance</vt:lpstr>
      <vt:lpstr>Sustainability</vt:lpstr>
      <vt:lpstr>YN</vt:lpstr>
    </vt:vector>
  </TitlesOfParts>
  <Company>PricewaterhouseCoopers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Adriano Scarampi</dc:creator>
  <cp:lastModifiedBy>DCED</cp:lastModifiedBy>
  <dcterms:created xsi:type="dcterms:W3CDTF">2014-03-12T15:59:00Z</dcterms:created>
  <dcterms:modified xsi:type="dcterms:W3CDTF">2019-11-07T10:36:26Z</dcterms:modified>
</cp:coreProperties>
</file>